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6\Aus_SC026\Zeitumrechnungen\"/>
    </mc:Choice>
  </mc:AlternateContent>
  <xr:revisionPtr revIDLastSave="0" documentId="13_ncr:1_{854DE38E-40A1-4E00-9DB7-C68FA9085527}" xr6:coauthVersionLast="47" xr6:coauthVersionMax="47" xr10:uidLastSave="{00000000-0000-0000-0000-000000000000}"/>
  <workbookProtection workbookAlgorithmName="SHA-512" workbookHashValue="2ca/Jng0IATlnPdLhOCAjAivnR4+cFNFXhcS0bfXpnudYExO4yg3ONMLptFAep81DzBVk1Lu8SlZvyna5lOXjA==" workbookSaltValue="zNWAfnI5hIjbLbQQEPCE+g==" workbookSpinCount="100000" lockStructure="1"/>
  <bookViews>
    <workbookView xWindow="-120" yWindow="-120" windowWidth="25440" windowHeight="15390" xr2:uid="{00000000-000D-0000-FFFF-FFFF00000000}"/>
  </bookViews>
  <sheets>
    <sheet name="Zeit-Umrechnungen" sheetId="1" r:id="rId1"/>
  </sheets>
  <definedNames>
    <definedName name="_xlnm.Print_Area" localSheetId="0">'Zeit-Umrechnungen'!$B$1:$O$56</definedName>
  </definedNames>
  <calcPr calcId="191029"/>
</workbook>
</file>

<file path=xl/calcChain.xml><?xml version="1.0" encoding="utf-8"?>
<calcChain xmlns="http://schemas.openxmlformats.org/spreadsheetml/2006/main">
  <c r="K8" i="1" l="1"/>
  <c r="M8" i="1"/>
  <c r="I8" i="1" s="1"/>
  <c r="L8" i="1" s="1"/>
  <c r="I10" i="1"/>
  <c r="L10" i="1" s="1"/>
  <c r="G31" i="1"/>
  <c r="L51" i="1"/>
  <c r="H51" i="1"/>
  <c r="N48" i="1"/>
  <c r="L48" i="1"/>
  <c r="I48" i="1"/>
  <c r="G48" i="1"/>
  <c r="L44" i="1"/>
  <c r="I44" i="1"/>
  <c r="G44" i="1"/>
  <c r="L40" i="1"/>
  <c r="L37" i="1"/>
  <c r="L34" i="1"/>
  <c r="I31" i="1"/>
  <c r="L27" i="1"/>
  <c r="L28" i="1" s="1"/>
  <c r="L24" i="1"/>
  <c r="M20" i="1"/>
  <c r="K20" i="1"/>
  <c r="I20" i="1"/>
  <c r="L20" i="1" s="1"/>
  <c r="M19" i="1"/>
  <c r="K19" i="1"/>
  <c r="I19" i="1"/>
  <c r="L19" i="1" s="1"/>
  <c r="M18" i="1"/>
  <c r="K18" i="1"/>
  <c r="I18" i="1"/>
  <c r="L18" i="1" s="1"/>
  <c r="M17" i="1"/>
  <c r="K17" i="1"/>
  <c r="I17" i="1"/>
  <c r="L17" i="1" s="1"/>
  <c r="M16" i="1"/>
  <c r="K16" i="1"/>
  <c r="I16" i="1"/>
  <c r="L16" i="1" s="1"/>
  <c r="M15" i="1"/>
  <c r="K15" i="1"/>
  <c r="I15" i="1"/>
  <c r="L15" i="1" s="1"/>
  <c r="M14" i="1"/>
  <c r="K14" i="1"/>
  <c r="I14" i="1"/>
  <c r="L14" i="1" s="1"/>
  <c r="M13" i="1"/>
  <c r="K13" i="1"/>
  <c r="I13" i="1"/>
  <c r="L13" i="1" s="1"/>
  <c r="M12" i="1"/>
  <c r="K12" i="1"/>
  <c r="I12" i="1"/>
  <c r="L12" i="1" s="1"/>
  <c r="M11" i="1"/>
  <c r="K11" i="1"/>
  <c r="I11" i="1"/>
  <c r="L11" i="1" s="1"/>
  <c r="M10" i="1"/>
  <c r="K10" i="1"/>
  <c r="M9" i="1"/>
  <c r="K9" i="1"/>
  <c r="I9" i="1"/>
  <c r="L9" i="1" s="1"/>
  <c r="M7" i="1"/>
  <c r="K7" i="1"/>
  <c r="I7" i="1"/>
  <c r="I21" i="1" s="1"/>
  <c r="L7" i="1" l="1"/>
  <c r="L31" i="1"/>
  <c r="J21" i="1" l="1"/>
  <c r="L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  <author>Ein geschätzter Microsoft Office Anwender</author>
  </authors>
  <commentList>
    <comment ref="G6" authorId="0" shapeId="0" xr:uid="{00000000-0006-0000-0000-000001000000}">
      <text>
        <r>
          <rPr>
            <sz val="10"/>
            <color indexed="81"/>
            <rFont val="Arial"/>
            <family val="2"/>
          </rPr>
          <t>Kommt-Zeit eingeben in Std:Min</t>
        </r>
      </text>
    </comment>
    <comment ref="H6" authorId="0" shapeId="0" xr:uid="{00000000-0006-0000-0000-000002000000}">
      <text>
        <r>
          <rPr>
            <sz val="10"/>
            <color indexed="81"/>
            <rFont val="Arial"/>
            <family val="2"/>
          </rPr>
          <t>Geht-Zeit angeben in Std:Min</t>
        </r>
      </text>
    </comment>
    <comment ref="I24" authorId="1" shapeId="0" xr:uid="{00000000-0006-0000-0000-000003000000}">
      <text>
        <r>
          <rPr>
            <sz val="10"/>
            <color indexed="81"/>
            <rFont val="Arial"/>
            <family val="2"/>
          </rPr>
          <t>Stunden und Minuten mit  Doppelpunkt trennen. Vorhandene Zahlen einfach überschreiben.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7" authorId="1" shapeId="0" xr:uid="{00000000-0006-0000-0000-000004000000}">
      <text>
        <r>
          <rPr>
            <sz val="10"/>
            <color indexed="81"/>
            <rFont val="Arial"/>
            <family val="2"/>
          </rPr>
          <t>Stunden und Minuten mit Doppelpunkt trennen. Vorhandene Zahlen einfach überschreiben.</t>
        </r>
      </text>
    </comment>
    <comment ref="I27" authorId="1" shapeId="0" xr:uid="{00000000-0006-0000-0000-000005000000}">
      <text>
        <r>
          <rPr>
            <sz val="10"/>
            <color indexed="81"/>
            <rFont val="Arial"/>
            <family val="2"/>
          </rPr>
          <t>Stunden und Minuten mit Doppelpunkt trennen. Zahl muß größer sein als Beginn! Also auch 24:00 nicht 0:00!</t>
        </r>
      </text>
    </comment>
    <comment ref="G31" authorId="1" shapeId="0" xr:uid="{00000000-0006-0000-0000-000006000000}">
      <text>
        <r>
          <rPr>
            <sz val="10"/>
            <color indexed="81"/>
            <rFont val="Arial"/>
            <family val="2"/>
          </rPr>
          <t>Anfangsdatum eingeben, bitte das Datum ausschreiben zB. 17.03.2027
(bestätigen)</t>
        </r>
      </text>
    </comment>
    <comment ref="I31" authorId="1" shapeId="0" xr:uid="{00000000-0006-0000-0000-000007000000}">
      <text>
        <r>
          <rPr>
            <sz val="10"/>
            <color indexed="81"/>
            <rFont val="Arial"/>
            <family val="2"/>
          </rPr>
          <t>Enddatum eingeben, bitte das Datum ausschreiben zB. 25.03.2028 
(bestätigen); vorhandene Werte einfach überschreiben</t>
        </r>
      </text>
    </comment>
    <comment ref="G34" authorId="1" shapeId="0" xr:uid="{00000000-0006-0000-0000-000008000000}">
      <text>
        <r>
          <rPr>
            <sz val="10"/>
            <color indexed="81"/>
            <rFont val="Arial"/>
            <family val="2"/>
          </rPr>
          <t xml:space="preserve">Die Wochenarbeitszeit in Stunden als Zahl eingeben. Vorhandene Zahl einfach überschreiben.
</t>
        </r>
      </text>
    </comment>
    <comment ref="I34" authorId="1" shapeId="0" xr:uid="{00000000-0006-0000-0000-000009000000}">
      <text>
        <r>
          <rPr>
            <sz val="10"/>
            <color indexed="81"/>
            <rFont val="Arial"/>
            <family val="2"/>
          </rPr>
          <t>Die Wochenarbeitszeit in Tagen als Zahl eingeben. Vorhandene Zahl einfach überschreiben.</t>
        </r>
      </text>
    </comment>
    <comment ref="G37" authorId="1" shapeId="0" xr:uid="{00000000-0006-0000-0000-00000A000000}">
      <text>
        <r>
          <rPr>
            <sz val="10"/>
            <color indexed="81"/>
            <rFont val="Arial"/>
            <family val="2"/>
          </rPr>
          <t>Die Anzahl der Tage als Zahl eingeben. Vorhandene Zahl einfach überschreiben.</t>
        </r>
      </text>
    </comment>
    <comment ref="I37" authorId="1" shapeId="0" xr:uid="{00000000-0006-0000-0000-00000B000000}">
      <text>
        <r>
          <rPr>
            <sz val="10"/>
            <color indexed="81"/>
            <rFont val="Arial"/>
            <family val="2"/>
          </rPr>
          <t>Die durchschnittliche Tagesarbeitszeit in Stunden Doppelpunkt Minuten eingeben. Vorhandene Zahl einfach überschreiben.</t>
        </r>
      </text>
    </comment>
    <comment ref="G40" authorId="1" shapeId="0" xr:uid="{00000000-0006-0000-0000-00000C000000}">
      <text>
        <r>
          <rPr>
            <sz val="10"/>
            <color indexed="81"/>
            <rFont val="Arial"/>
            <family val="2"/>
          </rPr>
          <t>Tage als Dezimalzahl angeben. Vorhandene Eintragung einfach überschreiben.</t>
        </r>
      </text>
    </comment>
    <comment ref="I40" authorId="0" shapeId="0" xr:uid="{00000000-0006-0000-0000-00000D000000}">
      <text>
        <r>
          <rPr>
            <sz val="10"/>
            <color indexed="81"/>
            <rFont val="Arial"/>
            <family val="2"/>
          </rPr>
          <t>Die durchschnittliche Tagesarbeitszeit in Stunden Doppelpunkt Minuten eingeben. Vorhandene Zahl einfach überschreiben.</t>
        </r>
      </text>
    </comment>
    <comment ref="G43" authorId="1" shapeId="0" xr:uid="{00000000-0006-0000-0000-00000E000000}">
      <text>
        <r>
          <rPr>
            <sz val="10"/>
            <color indexed="81"/>
            <rFont val="Arial"/>
            <family val="2"/>
          </rPr>
          <t>Tage als Dezimalzahl angeben. Vorhandene Eintragung einfach überschreiben.</t>
        </r>
      </text>
    </comment>
    <comment ref="I43" authorId="1" shapeId="0" xr:uid="{00000000-0006-0000-0000-00000F000000}">
      <text>
        <r>
          <rPr>
            <sz val="10"/>
            <color indexed="81"/>
            <rFont val="Arial"/>
            <family val="2"/>
          </rPr>
          <t>Stunden als Dezimalzahl angeben. Vorhandene Eintragung einfach überschreiben.</t>
        </r>
      </text>
    </comment>
    <comment ref="L43" authorId="1" shapeId="0" xr:uid="{00000000-0006-0000-0000-000010000000}">
      <text>
        <r>
          <rPr>
            <sz val="10"/>
            <color indexed="81"/>
            <rFont val="Arial"/>
            <family val="2"/>
          </rPr>
          <t>Minuten als ganze Zahl - vorhandene Zahl einfach überschreiben.</t>
        </r>
      </text>
    </comment>
    <comment ref="G47" authorId="0" shapeId="0" xr:uid="{00000000-0006-0000-0000-000011000000}">
      <text>
        <r>
          <rPr>
            <sz val="10"/>
            <color indexed="81"/>
            <rFont val="Arial"/>
            <family val="2"/>
          </rPr>
          <t>Die Zeit in Stunden Doppelpunkt Minuten eingeben. Vorhandene Zahl einfach überschreiben.</t>
        </r>
      </text>
    </comment>
    <comment ref="I47" authorId="0" shapeId="0" xr:uid="{00000000-0006-0000-0000-000012000000}">
      <text>
        <r>
          <rPr>
            <sz val="10"/>
            <color indexed="81"/>
            <rFont val="Arial"/>
            <family val="2"/>
          </rPr>
          <t>Die Zeit in Stunden Doppelpunkt Minuten eingeben. Vorhandene Zahl einfach überschreiben.</t>
        </r>
      </text>
    </comment>
    <comment ref="L47" authorId="0" shapeId="0" xr:uid="{00000000-0006-0000-0000-000013000000}">
      <text>
        <r>
          <rPr>
            <sz val="10"/>
            <color indexed="81"/>
            <rFont val="Arial"/>
            <family val="2"/>
          </rPr>
          <t>Die Zeit in Stunden Doppelpunkt Minuten eingeben. Vorhandene Zahl einfach überschreiben.</t>
        </r>
      </text>
    </comment>
    <comment ref="N47" authorId="0" shapeId="0" xr:uid="{00000000-0006-0000-0000-000014000000}">
      <text>
        <r>
          <rPr>
            <sz val="10"/>
            <color indexed="81"/>
            <rFont val="Arial"/>
            <family val="2"/>
          </rPr>
          <t>Die Zeit in Stunden Doppelpunkt Minuten eingeben; bei Bedarf auch noch mit Doppelpunkt Sekunden. Vorhandene Zahl einfach überschreiben.</t>
        </r>
      </text>
    </comment>
    <comment ref="G51" authorId="1" shapeId="0" xr:uid="{00000000-0006-0000-0000-000015000000}">
      <text>
        <r>
          <rPr>
            <sz val="10"/>
            <color indexed="81"/>
            <rFont val="Arial"/>
            <family val="2"/>
          </rPr>
          <t>Uhrzeit eingeben; Stunden und Minuten mit Doppelpunkt trennen. Vorhandene Zahlen einfach überschreiben. Die Eingabe funktioniert nur zwischen 0:00 und 24:00 Uhr.</t>
        </r>
      </text>
    </comment>
    <comment ref="H51" authorId="0" shapeId="0" xr:uid="{00000000-0006-0000-0000-000016000000}">
      <text>
        <r>
          <rPr>
            <sz val="10"/>
            <color indexed="81"/>
            <rFont val="Arial"/>
            <family val="2"/>
          </rPr>
          <t>Ein Tag hat 1000 beat. 0 ist dabei 0:00 Uhr in Biel in der Schweiz.</t>
        </r>
      </text>
    </comment>
    <comment ref="I51" authorId="0" shapeId="0" xr:uid="{00000000-0006-0000-0000-000017000000}">
      <text>
        <r>
          <rPr>
            <sz val="10"/>
            <color indexed="81"/>
            <rFont val="Arial"/>
            <family val="2"/>
          </rPr>
          <t>Dezimalzahl zwischen 0 und 1000 eingeben. Ein Tag hat 1000 beat. 0 ist dabei 0:00 Uhr in Biel in der Schweiz.</t>
        </r>
      </text>
    </comment>
  </commentList>
</comments>
</file>

<file path=xl/sharedStrings.xml><?xml version="1.0" encoding="utf-8"?>
<sst xmlns="http://schemas.openxmlformats.org/spreadsheetml/2006/main" count="93" uniqueCount="56">
  <si>
    <t>Kommt</t>
  </si>
  <si>
    <t>Geht</t>
  </si>
  <si>
    <t>=</t>
  </si>
  <si>
    <t>Std:Min =</t>
  </si>
  <si>
    <t>Std</t>
  </si>
  <si>
    <t>©Auvista</t>
  </si>
  <si>
    <t>Std:Min</t>
  </si>
  <si>
    <t>Ergebnisse</t>
  </si>
  <si>
    <t>Zeit als Dezimalzahl =</t>
  </si>
  <si>
    <t>Dezimalzahl =</t>
  </si>
  <si>
    <t>Stunden</t>
  </si>
  <si>
    <t>Beginn, Uhrzeit</t>
  </si>
  <si>
    <t>Ende, Uhrzeit</t>
  </si>
  <si>
    <t>Tagesintervall =</t>
  </si>
  <si>
    <t>bis</t>
  </si>
  <si>
    <t>In Std:Min =</t>
  </si>
  <si>
    <t>Ergebnis Stunden als Dezimalzahl =</t>
  </si>
  <si>
    <t>Beginn, Datum</t>
  </si>
  <si>
    <t>Ende, Datum</t>
  </si>
  <si>
    <t>Anzahl der Tage =</t>
  </si>
  <si>
    <t>Anzahl =</t>
  </si>
  <si>
    <t>Tage</t>
  </si>
  <si>
    <t>Anzahl der Wochen-Stunden</t>
  </si>
  <si>
    <t>Anzahl der Tage</t>
  </si>
  <si>
    <t>Ø Arbeitszeit / Tag  =</t>
  </si>
  <si>
    <t>durch</t>
  </si>
  <si>
    <t>Tage mal X-Stunden =</t>
  </si>
  <si>
    <t>mal</t>
  </si>
  <si>
    <t>Tage als Dezimalzahl</t>
  </si>
  <si>
    <t>Ø Arbeitszeit pro Tag</t>
  </si>
  <si>
    <t>Tages-Zeitanteile =</t>
  </si>
  <si>
    <t>bei</t>
  </si>
  <si>
    <t>Stunden als Dezimalzahl</t>
  </si>
  <si>
    <t>Minuten als Dezimalzahl</t>
  </si>
  <si>
    <t>Zeit in Std:Min =</t>
  </si>
  <si>
    <t>Ergebniszeile:</t>
  </si>
  <si>
    <t>Std:Min:Sek</t>
  </si>
  <si>
    <t xml:space="preserve"> ©Auvista</t>
  </si>
  <si>
    <t>Stunden in dezimal</t>
  </si>
  <si>
    <t>Minuten</t>
  </si>
  <si>
    <t>Sekunden</t>
  </si>
  <si>
    <t>.beat</t>
  </si>
  <si>
    <t>Dezimalzahl zw. 0 und 1000</t>
  </si>
  <si>
    <t>Uhrzeit = Internetzeit =</t>
  </si>
  <si>
    <t>= BMT ~ MEZ =</t>
  </si>
  <si>
    <t>Uhr</t>
  </si>
  <si>
    <t>BMT ~ MEZ</t>
  </si>
  <si>
    <t>Für mögliche Notizen</t>
  </si>
  <si>
    <t>Kommt/geht im Tagesverlauf</t>
  </si>
  <si>
    <r>
      <t>Nimm Au</t>
    </r>
    <r>
      <rPr>
        <b/>
        <sz val="10"/>
        <color indexed="10"/>
        <rFont val="Calibri"/>
        <family val="2"/>
      </rPr>
      <t>vis</t>
    </r>
    <r>
      <rPr>
        <b/>
        <sz val="10"/>
        <rFont val="Calibri"/>
        <family val="2"/>
      </rPr>
      <t xml:space="preserve">ta </t>
    </r>
    <r>
      <rPr>
        <sz val="10"/>
        <rFont val="Calibri"/>
        <family val="2"/>
      </rPr>
      <t>Zeiterfassungen mit Excel</t>
    </r>
  </si>
  <si>
    <r>
      <t xml:space="preserve">Uhrzeit in </t>
    </r>
    <r>
      <rPr>
        <b/>
        <sz val="10"/>
        <rFont val="Calibri"/>
        <family val="2"/>
      </rPr>
      <t>h:mm</t>
    </r>
  </si>
  <si>
    <t>© Auvista - Das geballte Excel-Know-how</t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</si>
  <si>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</si>
  <si>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r>
      <t>Nimm Au</t>
    </r>
    <r>
      <rPr>
        <sz val="10"/>
        <color rgb="FFFF0000"/>
        <rFont val="Calibri"/>
        <family val="2"/>
        <scheme val="minor"/>
      </rPr>
      <t>vis</t>
    </r>
    <r>
      <rPr>
        <sz val="10"/>
        <rFont val="Calibri"/>
        <family val="2"/>
        <scheme val="minor"/>
      </rPr>
      <t>ta - Excel-Anwendungen.de! Alle Angaben sind ohne Gewähr!</t>
    </r>
  </si>
  <si>
    <t>Bei Erwerb von SC026 sind alle Formeln frei zugänglich, können übernommen oder weiter ausgebaut werden.</t>
  </si>
  <si>
    <r>
      <t>Au</t>
    </r>
    <r>
      <rPr>
        <b/>
        <sz val="14"/>
        <color indexed="10"/>
        <rFont val="Calibri"/>
        <family val="2"/>
      </rPr>
      <t>vis</t>
    </r>
    <r>
      <rPr>
        <b/>
        <sz val="14"/>
        <rFont val="Calibri"/>
        <family val="2"/>
      </rPr>
      <t>ta - Zeit-Umrechnungen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</si>
</sst>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_ ;[Red]\-#,##0.00\ "/>
    <numFmt numFmtId="165" formatCode="0.00_ ;[Red]\-0.00\ "/>
    <numFmt numFmtId="166" formatCode="[hh]:mm"/>
    <numFmt numFmtId="167" formatCode="h:mm"/>
    <numFmt numFmtId="168" formatCode="[h]:mm"/>
    <numFmt numFmtId="169" formatCode="0.0"/>
    <numFmt numFmtId="170" formatCode="0.0000"/>
    <numFmt numFmtId="171" formatCode="[hh]:mm:ss"/>
    <numFmt numFmtId="172" formatCode="h:mm:ss"/>
    <numFmt numFmtId="173" formatCode="0.000"/>
  </numFmts>
  <fonts count="4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u/>
      <sz val="10.3"/>
      <color indexed="12"/>
      <name val="Times New Roman"/>
      <family val="1"/>
    </font>
    <font>
      <sz val="8"/>
      <color indexed="81"/>
      <name val="Tahoma"/>
      <family val="2"/>
    </font>
    <font>
      <sz val="10"/>
      <color indexed="81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0"/>
      <color indexed="8"/>
      <name val="Calibri"/>
      <family val="2"/>
    </font>
    <font>
      <sz val="1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u/>
      <sz val="10.3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"/>
      <color indexed="43"/>
      <name val="Calibri"/>
      <family val="2"/>
      <scheme val="minor"/>
    </font>
    <font>
      <sz val="8"/>
      <name val="Calibri"/>
      <family val="2"/>
      <scheme val="minor"/>
    </font>
    <font>
      <sz val="10"/>
      <color indexed="4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5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50"/>
      <name val="Calibri"/>
      <family val="2"/>
      <scheme val="minor"/>
    </font>
    <font>
      <sz val="8"/>
      <color theme="5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2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rgb="FF0070C0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sz val="1"/>
      <color indexed="9"/>
      <name val="Calibri"/>
      <family val="2"/>
      <scheme val="minor"/>
    </font>
    <font>
      <sz val="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3"/>
      </right>
      <top style="thin">
        <color indexed="9"/>
      </top>
      <bottom style="thin">
        <color indexed="63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0" tint="-0.14996795556505021"/>
      </bottom>
      <diagonal/>
    </border>
    <border>
      <left style="thin">
        <color theme="5"/>
      </left>
      <right style="thin">
        <color theme="0" tint="-0.14996795556505021"/>
      </right>
      <top style="thin">
        <color theme="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5"/>
      </right>
      <top style="thin">
        <color theme="5"/>
      </top>
      <bottom style="thin">
        <color theme="0" tint="-0.14996795556505021"/>
      </bottom>
      <diagonal/>
    </border>
    <border>
      <left style="thin">
        <color theme="5"/>
      </left>
      <right style="thin">
        <color theme="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/>
      </left>
      <right style="thin">
        <color theme="5"/>
      </right>
      <top style="thin">
        <color theme="0" tint="-0.14996795556505021"/>
      </top>
      <bottom style="thin">
        <color theme="5"/>
      </bottom>
      <diagonal/>
    </border>
    <border>
      <left style="thin">
        <color theme="5"/>
      </left>
      <right style="thin">
        <color theme="0" tint="-0.14996795556505021"/>
      </right>
      <top style="thin">
        <color theme="0" tint="-0.14996795556505021"/>
      </top>
      <bottom style="thin">
        <color theme="5"/>
      </bottom>
      <diagonal/>
    </border>
    <border>
      <left style="thin">
        <color theme="0" tint="-0.14996795556505021"/>
      </left>
      <right style="thin">
        <color theme="5"/>
      </right>
      <top style="thin">
        <color theme="0" tint="-0.14996795556505021"/>
      </top>
      <bottom style="thin">
        <color theme="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indexed="64"/>
      </right>
      <top/>
      <bottom style="thin">
        <color theme="5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</cellStyleXfs>
  <cellXfs count="178">
    <xf numFmtId="0" fontId="0" fillId="0" borderId="0" xfId="0"/>
    <xf numFmtId="0" fontId="0" fillId="0" borderId="0" xfId="0" applyProtection="1">
      <protection hidden="1"/>
    </xf>
    <xf numFmtId="0" fontId="13" fillId="3" borderId="0" xfId="2" applyFont="1" applyFill="1" applyAlignment="1">
      <alignment vertical="top"/>
    </xf>
    <xf numFmtId="0" fontId="14" fillId="3" borderId="0" xfId="0" applyFont="1" applyFill="1" applyAlignment="1" applyProtection="1">
      <alignment horizontal="center"/>
      <protection hidden="1"/>
    </xf>
    <xf numFmtId="0" fontId="14" fillId="3" borderId="0" xfId="4" applyFont="1" applyFill="1" applyProtection="1">
      <protection hidden="1"/>
    </xf>
    <xf numFmtId="0" fontId="15" fillId="3" borderId="0" xfId="1" applyFont="1" applyFill="1" applyBorder="1" applyAlignment="1" applyProtection="1">
      <protection hidden="1"/>
    </xf>
    <xf numFmtId="0" fontId="14" fillId="0" borderId="0" xfId="4" applyFont="1" applyProtection="1">
      <protection hidden="1"/>
    </xf>
    <xf numFmtId="0" fontId="16" fillId="3" borderId="0" xfId="0" applyFont="1" applyFill="1" applyProtection="1">
      <protection hidden="1"/>
    </xf>
    <xf numFmtId="0" fontId="17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164" fontId="14" fillId="3" borderId="0" xfId="4" applyNumberFormat="1" applyFont="1" applyFill="1" applyProtection="1">
      <protection hidden="1"/>
    </xf>
    <xf numFmtId="20" fontId="14" fillId="3" borderId="0" xfId="0" applyNumberFormat="1" applyFont="1" applyFill="1" applyAlignment="1" applyProtection="1">
      <alignment horizontal="center"/>
      <protection hidden="1"/>
    </xf>
    <xf numFmtId="165" fontId="14" fillId="3" borderId="0" xfId="0" applyNumberFormat="1" applyFont="1" applyFill="1" applyAlignment="1" applyProtection="1">
      <alignment horizontal="center"/>
      <protection hidden="1"/>
    </xf>
    <xf numFmtId="0" fontId="18" fillId="3" borderId="0" xfId="4" applyFont="1" applyFill="1" applyProtection="1">
      <protection hidden="1"/>
    </xf>
    <xf numFmtId="0" fontId="19" fillId="3" borderId="0" xfId="0" applyFont="1" applyFill="1" applyAlignment="1" applyProtection="1">
      <alignment horizontal="center"/>
      <protection hidden="1"/>
    </xf>
    <xf numFmtId="166" fontId="18" fillId="3" borderId="0" xfId="0" applyNumberFormat="1" applyFont="1" applyFill="1" applyAlignment="1" applyProtection="1">
      <alignment horizontal="center"/>
      <protection hidden="1"/>
    </xf>
    <xf numFmtId="0" fontId="14" fillId="0" borderId="12" xfId="0" applyFont="1" applyBorder="1" applyAlignment="1" applyProtection="1">
      <alignment horizontal="left" wrapText="1"/>
      <protection locked="0"/>
    </xf>
    <xf numFmtId="0" fontId="19" fillId="3" borderId="0" xfId="0" applyFont="1" applyFill="1" applyAlignment="1" applyProtection="1">
      <alignment horizontal="left" wrapText="1"/>
      <protection hidden="1"/>
    </xf>
    <xf numFmtId="20" fontId="14" fillId="0" borderId="13" xfId="0" applyNumberFormat="1" applyFont="1" applyBorder="1" applyAlignment="1" applyProtection="1">
      <alignment horizontal="center"/>
      <protection locked="0"/>
    </xf>
    <xf numFmtId="20" fontId="14" fillId="0" borderId="14" xfId="0" applyNumberFormat="1" applyFont="1" applyBorder="1" applyAlignment="1" applyProtection="1">
      <alignment horizontal="center"/>
      <protection locked="0"/>
    </xf>
    <xf numFmtId="20" fontId="14" fillId="4" borderId="0" xfId="0" applyNumberFormat="1" applyFont="1" applyFill="1" applyAlignment="1" applyProtection="1">
      <alignment horizontal="center"/>
      <protection hidden="1"/>
    </xf>
    <xf numFmtId="20" fontId="18" fillId="3" borderId="0" xfId="4" applyNumberFormat="1" applyFont="1" applyFill="1" applyProtection="1">
      <protection hidden="1"/>
    </xf>
    <xf numFmtId="165" fontId="14" fillId="4" borderId="0" xfId="0" applyNumberFormat="1" applyFont="1" applyFill="1" applyAlignment="1" applyProtection="1">
      <alignment horizontal="center"/>
      <protection hidden="1"/>
    </xf>
    <xf numFmtId="20" fontId="18" fillId="3" borderId="0" xfId="0" applyNumberFormat="1" applyFont="1" applyFill="1" applyAlignment="1" applyProtection="1">
      <alignment horizontal="center"/>
      <protection hidden="1"/>
    </xf>
    <xf numFmtId="0" fontId="20" fillId="3" borderId="0" xfId="4" applyFont="1" applyFill="1" applyProtection="1">
      <protection hidden="1"/>
    </xf>
    <xf numFmtId="0" fontId="14" fillId="0" borderId="15" xfId="0" applyFont="1" applyBorder="1" applyAlignment="1" applyProtection="1">
      <alignment horizontal="left" wrapText="1"/>
      <protection locked="0"/>
    </xf>
    <xf numFmtId="20" fontId="14" fillId="0" borderId="16" xfId="0" applyNumberFormat="1" applyFont="1" applyBorder="1" applyAlignment="1" applyProtection="1">
      <alignment horizontal="center"/>
      <protection locked="0"/>
    </xf>
    <xf numFmtId="20" fontId="14" fillId="0" borderId="17" xfId="0" applyNumberFormat="1" applyFont="1" applyBorder="1" applyAlignment="1" applyProtection="1">
      <alignment horizontal="center"/>
      <protection locked="0"/>
    </xf>
    <xf numFmtId="0" fontId="14" fillId="0" borderId="18" xfId="0" applyFont="1" applyBorder="1" applyAlignment="1" applyProtection="1">
      <alignment horizontal="left" wrapText="1"/>
      <protection locked="0"/>
    </xf>
    <xf numFmtId="20" fontId="14" fillId="0" borderId="19" xfId="0" applyNumberFormat="1" applyFont="1" applyBorder="1" applyAlignment="1" applyProtection="1">
      <alignment horizontal="center"/>
      <protection locked="0"/>
    </xf>
    <xf numFmtId="20" fontId="14" fillId="0" borderId="20" xfId="0" applyNumberFormat="1" applyFont="1" applyBorder="1" applyAlignment="1" applyProtection="1">
      <alignment horizontal="center"/>
      <protection locked="0"/>
    </xf>
    <xf numFmtId="20" fontId="14" fillId="4" borderId="1" xfId="0" applyNumberFormat="1" applyFont="1" applyFill="1" applyBorder="1" applyAlignment="1" applyProtection="1">
      <alignment horizontal="center"/>
      <protection hidden="1"/>
    </xf>
    <xf numFmtId="0" fontId="14" fillId="3" borderId="1" xfId="0" applyFont="1" applyFill="1" applyBorder="1" applyAlignment="1" applyProtection="1">
      <alignment horizontal="center"/>
      <protection hidden="1"/>
    </xf>
    <xf numFmtId="20" fontId="18" fillId="3" borderId="1" xfId="4" applyNumberFormat="1" applyFont="1" applyFill="1" applyBorder="1" applyProtection="1">
      <protection hidden="1"/>
    </xf>
    <xf numFmtId="165" fontId="14" fillId="4" borderId="1" xfId="0" applyNumberFormat="1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right"/>
      <protection hidden="1"/>
    </xf>
    <xf numFmtId="166" fontId="14" fillId="3" borderId="0" xfId="0" applyNumberFormat="1" applyFont="1" applyFill="1" applyAlignment="1" applyProtection="1">
      <alignment horizontal="center"/>
      <protection hidden="1"/>
    </xf>
    <xf numFmtId="0" fontId="14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2" xfId="4" applyFont="1" applyFill="1" applyBorder="1" applyProtection="1">
      <protection hidden="1"/>
    </xf>
    <xf numFmtId="0" fontId="21" fillId="3" borderId="3" xfId="4" applyFont="1" applyFill="1" applyBorder="1" applyAlignment="1" applyProtection="1">
      <alignment horizontal="left"/>
      <protection hidden="1"/>
    </xf>
    <xf numFmtId="0" fontId="22" fillId="3" borderId="3" xfId="4" applyFont="1" applyFill="1" applyBorder="1" applyAlignment="1" applyProtection="1">
      <alignment horizontal="center"/>
      <protection hidden="1"/>
    </xf>
    <xf numFmtId="0" fontId="14" fillId="3" borderId="3" xfId="4" applyFont="1" applyFill="1" applyBorder="1" applyProtection="1">
      <protection hidden="1"/>
    </xf>
    <xf numFmtId="0" fontId="14" fillId="3" borderId="3" xfId="4" applyFont="1" applyFill="1" applyBorder="1" applyAlignment="1" applyProtection="1">
      <alignment horizontal="right"/>
      <protection hidden="1"/>
    </xf>
    <xf numFmtId="0" fontId="19" fillId="3" borderId="3" xfId="4" applyFont="1" applyFill="1" applyBorder="1" applyAlignment="1" applyProtection="1">
      <alignment horizontal="center"/>
      <protection hidden="1"/>
    </xf>
    <xf numFmtId="0" fontId="21" fillId="3" borderId="3" xfId="4" applyFont="1" applyFill="1" applyBorder="1" applyAlignment="1" applyProtection="1">
      <alignment horizontal="center"/>
      <protection hidden="1"/>
    </xf>
    <xf numFmtId="0" fontId="14" fillId="3" borderId="4" xfId="4" applyFont="1" applyFill="1" applyBorder="1" applyProtection="1">
      <protection hidden="1"/>
    </xf>
    <xf numFmtId="0" fontId="14" fillId="3" borderId="5" xfId="4" applyFont="1" applyFill="1" applyBorder="1" applyProtection="1">
      <protection hidden="1"/>
    </xf>
    <xf numFmtId="0" fontId="23" fillId="3" borderId="0" xfId="4" applyFont="1" applyFill="1" applyProtection="1">
      <protection hidden="1"/>
    </xf>
    <xf numFmtId="0" fontId="23" fillId="3" borderId="0" xfId="4" applyFont="1" applyFill="1" applyAlignment="1" applyProtection="1">
      <alignment horizontal="left"/>
      <protection hidden="1"/>
    </xf>
    <xf numFmtId="0" fontId="24" fillId="3" borderId="0" xfId="4" applyFont="1" applyFill="1" applyAlignment="1" applyProtection="1">
      <alignment horizontal="right"/>
      <protection hidden="1"/>
    </xf>
    <xf numFmtId="167" fontId="14" fillId="0" borderId="21" xfId="4" applyNumberFormat="1" applyFont="1" applyBorder="1" applyAlignment="1" applyProtection="1">
      <alignment horizontal="center" vertical="center"/>
      <protection locked="0"/>
    </xf>
    <xf numFmtId="0" fontId="24" fillId="3" borderId="0" xfId="4" applyFont="1" applyFill="1" applyProtection="1">
      <protection hidden="1"/>
    </xf>
    <xf numFmtId="2" fontId="23" fillId="3" borderId="0" xfId="4" applyNumberFormat="1" applyFont="1" applyFill="1" applyAlignment="1" applyProtection="1">
      <alignment horizontal="center"/>
      <protection hidden="1"/>
    </xf>
    <xf numFmtId="0" fontId="24" fillId="3" borderId="6" xfId="4" applyFont="1" applyFill="1" applyBorder="1" applyProtection="1">
      <protection hidden="1"/>
    </xf>
    <xf numFmtId="0" fontId="14" fillId="3" borderId="22" xfId="4" applyFont="1" applyFill="1" applyBorder="1" applyProtection="1">
      <protection hidden="1"/>
    </xf>
    <xf numFmtId="0" fontId="14" fillId="3" borderId="23" xfId="4" applyFont="1" applyFill="1" applyBorder="1" applyProtection="1">
      <protection hidden="1"/>
    </xf>
    <xf numFmtId="0" fontId="25" fillId="3" borderId="23" xfId="4" applyFont="1" applyFill="1" applyBorder="1" applyProtection="1">
      <protection hidden="1"/>
    </xf>
    <xf numFmtId="0" fontId="26" fillId="3" borderId="23" xfId="4" applyFont="1" applyFill="1" applyBorder="1" applyProtection="1">
      <protection hidden="1"/>
    </xf>
    <xf numFmtId="0" fontId="14" fillId="3" borderId="23" xfId="4" applyFont="1" applyFill="1" applyBorder="1" applyAlignment="1" applyProtection="1">
      <alignment horizontal="right"/>
      <protection hidden="1"/>
    </xf>
    <xf numFmtId="0" fontId="25" fillId="3" borderId="23" xfId="4" applyFont="1" applyFill="1" applyBorder="1" applyAlignment="1" applyProtection="1">
      <alignment horizontal="right"/>
      <protection hidden="1"/>
    </xf>
    <xf numFmtId="2" fontId="27" fillId="3" borderId="23" xfId="4" applyNumberFormat="1" applyFont="1" applyFill="1" applyBorder="1" applyAlignment="1" applyProtection="1">
      <alignment horizontal="center"/>
      <protection hidden="1"/>
    </xf>
    <xf numFmtId="0" fontId="14" fillId="3" borderId="24" xfId="4" applyFont="1" applyFill="1" applyBorder="1" applyProtection="1">
      <protection hidden="1"/>
    </xf>
    <xf numFmtId="0" fontId="19" fillId="3" borderId="0" xfId="4" applyFont="1" applyFill="1" applyAlignment="1" applyProtection="1">
      <alignment horizontal="center"/>
      <protection hidden="1"/>
    </xf>
    <xf numFmtId="0" fontId="14" fillId="3" borderId="0" xfId="4" applyFont="1" applyFill="1" applyAlignment="1" applyProtection="1">
      <alignment horizontal="center"/>
      <protection hidden="1"/>
    </xf>
    <xf numFmtId="0" fontId="25" fillId="3" borderId="0" xfId="4" applyFont="1" applyFill="1" applyProtection="1">
      <protection hidden="1"/>
    </xf>
    <xf numFmtId="0" fontId="14" fillId="3" borderId="6" xfId="4" applyFont="1" applyFill="1" applyBorder="1" applyProtection="1">
      <protection hidden="1"/>
    </xf>
    <xf numFmtId="0" fontId="17" fillId="3" borderId="0" xfId="4" applyFont="1" applyFill="1" applyAlignment="1" applyProtection="1">
      <alignment horizontal="left"/>
      <protection hidden="1"/>
    </xf>
    <xf numFmtId="0" fontId="26" fillId="3" borderId="0" xfId="4" applyFont="1" applyFill="1" applyProtection="1">
      <protection hidden="1"/>
    </xf>
    <xf numFmtId="167" fontId="14" fillId="0" borderId="25" xfId="4" applyNumberFormat="1" applyFont="1" applyBorder="1" applyAlignment="1" applyProtection="1">
      <alignment horizontal="center" vertical="center"/>
      <protection locked="0"/>
    </xf>
    <xf numFmtId="0" fontId="28" fillId="3" borderId="0" xfId="4" applyFont="1" applyFill="1" applyAlignment="1" applyProtection="1">
      <alignment horizontal="center" vertical="center" wrapText="1"/>
      <protection hidden="1"/>
    </xf>
    <xf numFmtId="20" fontId="14" fillId="0" borderId="25" xfId="4" applyNumberFormat="1" applyFont="1" applyBorder="1" applyAlignment="1" applyProtection="1">
      <alignment horizontal="center" vertical="center"/>
      <protection locked="0"/>
    </xf>
    <xf numFmtId="0" fontId="28" fillId="3" borderId="0" xfId="4" applyFont="1" applyFill="1" applyAlignment="1" applyProtection="1">
      <alignment horizontal="right"/>
      <protection hidden="1"/>
    </xf>
    <xf numFmtId="0" fontId="28" fillId="3" borderId="0" xfId="4" applyFont="1" applyFill="1" applyProtection="1">
      <protection hidden="1"/>
    </xf>
    <xf numFmtId="167" fontId="17" fillId="3" borderId="1" xfId="4" applyNumberFormat="1" applyFont="1" applyFill="1" applyBorder="1" applyAlignment="1" applyProtection="1">
      <alignment horizontal="center"/>
      <protection hidden="1"/>
    </xf>
    <xf numFmtId="0" fontId="28" fillId="3" borderId="6" xfId="4" applyFont="1" applyFill="1" applyBorder="1" applyProtection="1">
      <protection hidden="1"/>
    </xf>
    <xf numFmtId="0" fontId="26" fillId="3" borderId="0" xfId="4" applyFont="1" applyFill="1" applyAlignment="1" applyProtection="1">
      <alignment horizontal="left"/>
      <protection hidden="1"/>
    </xf>
    <xf numFmtId="2" fontId="17" fillId="3" borderId="0" xfId="4" applyNumberFormat="1" applyFont="1" applyFill="1" applyAlignment="1" applyProtection="1">
      <alignment horizontal="center"/>
      <protection hidden="1"/>
    </xf>
    <xf numFmtId="0" fontId="14" fillId="3" borderId="26" xfId="4" applyFont="1" applyFill="1" applyBorder="1" applyProtection="1">
      <protection hidden="1"/>
    </xf>
    <xf numFmtId="0" fontId="26" fillId="3" borderId="27" xfId="4" applyFont="1" applyFill="1" applyBorder="1" applyAlignment="1" applyProtection="1">
      <alignment horizontal="left"/>
      <protection hidden="1"/>
    </xf>
    <xf numFmtId="0" fontId="26" fillId="3" borderId="27" xfId="4" applyFont="1" applyFill="1" applyBorder="1" applyProtection="1">
      <protection hidden="1"/>
    </xf>
    <xf numFmtId="0" fontId="14" fillId="3" borderId="27" xfId="4" applyFont="1" applyFill="1" applyBorder="1" applyProtection="1">
      <protection hidden="1"/>
    </xf>
    <xf numFmtId="0" fontId="26" fillId="3" borderId="27" xfId="4" applyFont="1" applyFill="1" applyBorder="1" applyAlignment="1" applyProtection="1">
      <alignment horizontal="right"/>
      <protection hidden="1"/>
    </xf>
    <xf numFmtId="2" fontId="29" fillId="3" borderId="27" xfId="4" applyNumberFormat="1" applyFont="1" applyFill="1" applyBorder="1" applyAlignment="1" applyProtection="1">
      <alignment horizontal="center"/>
      <protection hidden="1"/>
    </xf>
    <xf numFmtId="0" fontId="14" fillId="3" borderId="28" xfId="4" applyFont="1" applyFill="1" applyBorder="1" applyProtection="1">
      <protection hidden="1"/>
    </xf>
    <xf numFmtId="0" fontId="30" fillId="3" borderId="0" xfId="4" applyFont="1" applyFill="1" applyProtection="1">
      <protection hidden="1"/>
    </xf>
    <xf numFmtId="0" fontId="31" fillId="3" borderId="0" xfId="4" applyFont="1" applyFill="1" applyAlignment="1" applyProtection="1">
      <alignment horizontal="center"/>
      <protection hidden="1"/>
    </xf>
    <xf numFmtId="0" fontId="14" fillId="3" borderId="0" xfId="4" applyFont="1" applyFill="1" applyAlignment="1" applyProtection="1">
      <alignment horizontal="right"/>
      <protection hidden="1"/>
    </xf>
    <xf numFmtId="168" fontId="32" fillId="3" borderId="0" xfId="4" applyNumberFormat="1" applyFont="1" applyFill="1" applyAlignment="1" applyProtection="1">
      <alignment horizontal="center"/>
      <protection hidden="1"/>
    </xf>
    <xf numFmtId="0" fontId="19" fillId="3" borderId="5" xfId="4" applyFont="1" applyFill="1" applyBorder="1" applyProtection="1">
      <protection hidden="1"/>
    </xf>
    <xf numFmtId="0" fontId="33" fillId="3" borderId="0" xfId="4" applyFont="1" applyFill="1" applyAlignment="1" applyProtection="1">
      <alignment vertical="center" wrapText="1"/>
      <protection hidden="1"/>
    </xf>
    <xf numFmtId="14" fontId="34" fillId="0" borderId="25" xfId="4" applyNumberFormat="1" applyFont="1" applyBorder="1" applyAlignment="1" applyProtection="1">
      <alignment horizontal="center" vertical="center"/>
      <protection locked="0"/>
    </xf>
    <xf numFmtId="0" fontId="28" fillId="3" borderId="0" xfId="4" applyFont="1" applyFill="1" applyAlignment="1" applyProtection="1">
      <alignment horizontal="right" vertical="center" wrapText="1"/>
      <protection hidden="1"/>
    </xf>
    <xf numFmtId="0" fontId="17" fillId="3" borderId="0" xfId="4" applyFont="1" applyFill="1" applyAlignment="1" applyProtection="1">
      <alignment horizontal="center" vertical="center"/>
      <protection hidden="1"/>
    </xf>
    <xf numFmtId="0" fontId="28" fillId="3" borderId="0" xfId="4" applyFont="1" applyFill="1" applyAlignment="1" applyProtection="1">
      <alignment vertical="center"/>
      <protection hidden="1"/>
    </xf>
    <xf numFmtId="0" fontId="14" fillId="3" borderId="27" xfId="4" applyFont="1" applyFill="1" applyBorder="1" applyAlignment="1" applyProtection="1">
      <alignment horizontal="left"/>
      <protection hidden="1"/>
    </xf>
    <xf numFmtId="0" fontId="35" fillId="3" borderId="27" xfId="4" applyFont="1" applyFill="1" applyBorder="1" applyAlignment="1" applyProtection="1">
      <alignment vertical="center" wrapText="1"/>
      <protection hidden="1"/>
    </xf>
    <xf numFmtId="0" fontId="31" fillId="3" borderId="27" xfId="4" applyFont="1" applyFill="1" applyBorder="1" applyAlignment="1" applyProtection="1">
      <alignment horizontal="center" vertical="center" wrapText="1"/>
      <protection hidden="1"/>
    </xf>
    <xf numFmtId="0" fontId="34" fillId="3" borderId="27" xfId="4" applyFont="1" applyFill="1" applyBorder="1" applyProtection="1">
      <protection hidden="1"/>
    </xf>
    <xf numFmtId="168" fontId="36" fillId="3" borderId="27" xfId="4" applyNumberFormat="1" applyFont="1" applyFill="1" applyBorder="1" applyAlignment="1" applyProtection="1">
      <alignment horizontal="center" vertical="center"/>
      <protection hidden="1"/>
    </xf>
    <xf numFmtId="0" fontId="25" fillId="3" borderId="27" xfId="4" applyFont="1" applyFill="1" applyBorder="1" applyProtection="1">
      <protection hidden="1"/>
    </xf>
    <xf numFmtId="0" fontId="14" fillId="3" borderId="0" xfId="4" applyFont="1" applyFill="1" applyAlignment="1" applyProtection="1">
      <alignment horizontal="left"/>
      <protection hidden="1"/>
    </xf>
    <xf numFmtId="0" fontId="37" fillId="3" borderId="0" xfId="4" applyFont="1" applyFill="1" applyAlignment="1" applyProtection="1">
      <alignment vertical="center" wrapText="1"/>
      <protection hidden="1"/>
    </xf>
    <xf numFmtId="169" fontId="34" fillId="0" borderId="21" xfId="4" applyNumberFormat="1" applyFont="1" applyBorder="1" applyAlignment="1" applyProtection="1">
      <alignment horizontal="center" vertical="center"/>
      <protection locked="0"/>
    </xf>
    <xf numFmtId="0" fontId="24" fillId="3" borderId="0" xfId="4" applyFont="1" applyFill="1" applyAlignment="1" applyProtection="1">
      <alignment horizontal="center" vertical="center" wrapText="1"/>
      <protection hidden="1"/>
    </xf>
    <xf numFmtId="0" fontId="38" fillId="3" borderId="0" xfId="4" applyFont="1" applyFill="1" applyAlignment="1" applyProtection="1">
      <alignment horizontal="right" vertical="center" wrapText="1"/>
      <protection hidden="1"/>
    </xf>
    <xf numFmtId="0" fontId="34" fillId="3" borderId="0" xfId="4" applyFont="1" applyFill="1" applyProtection="1">
      <protection hidden="1"/>
    </xf>
    <xf numFmtId="168" fontId="23" fillId="3" borderId="0" xfId="4" applyNumberFormat="1" applyFont="1" applyFill="1" applyAlignment="1" applyProtection="1">
      <alignment horizontal="center" vertical="center"/>
      <protection hidden="1"/>
    </xf>
    <xf numFmtId="0" fontId="24" fillId="3" borderId="0" xfId="4" applyFont="1" applyFill="1" applyAlignment="1" applyProtection="1">
      <alignment vertical="center"/>
      <protection hidden="1"/>
    </xf>
    <xf numFmtId="0" fontId="25" fillId="3" borderId="23" xfId="4" applyFont="1" applyFill="1" applyBorder="1" applyAlignment="1" applyProtection="1">
      <alignment horizontal="left"/>
      <protection hidden="1"/>
    </xf>
    <xf numFmtId="0" fontId="25" fillId="3" borderId="0" xfId="4" applyFont="1" applyFill="1" applyAlignment="1" applyProtection="1">
      <alignment horizontal="left"/>
      <protection hidden="1"/>
    </xf>
    <xf numFmtId="0" fontId="35" fillId="3" borderId="0" xfId="4" applyFont="1" applyFill="1" applyAlignment="1" applyProtection="1">
      <alignment vertical="center" wrapText="1"/>
      <protection hidden="1"/>
    </xf>
    <xf numFmtId="0" fontId="31" fillId="3" borderId="0" xfId="4" applyFont="1" applyFill="1" applyAlignment="1" applyProtection="1">
      <alignment horizontal="center" wrapText="1"/>
      <protection hidden="1"/>
    </xf>
    <xf numFmtId="0" fontId="31" fillId="3" borderId="0" xfId="4" applyFont="1" applyFill="1" applyAlignment="1" applyProtection="1">
      <alignment horizontal="center" vertical="center" wrapText="1"/>
      <protection hidden="1"/>
    </xf>
    <xf numFmtId="168" fontId="27" fillId="3" borderId="0" xfId="4" applyNumberFormat="1" applyFont="1" applyFill="1" applyAlignment="1" applyProtection="1">
      <alignment horizontal="center" vertical="center"/>
      <protection hidden="1"/>
    </xf>
    <xf numFmtId="0" fontId="34" fillId="0" borderId="21" xfId="4" applyFont="1" applyBorder="1" applyAlignment="1" applyProtection="1">
      <alignment horizontal="center" vertical="center"/>
      <protection locked="0"/>
    </xf>
    <xf numFmtId="20" fontId="34" fillId="0" borderId="21" xfId="4" applyNumberFormat="1" applyFont="1" applyBorder="1" applyAlignment="1" applyProtection="1">
      <alignment horizontal="center" vertical="center"/>
      <protection locked="0"/>
    </xf>
    <xf numFmtId="0" fontId="24" fillId="3" borderId="0" xfId="4" applyFont="1" applyFill="1" applyAlignment="1" applyProtection="1">
      <alignment horizontal="right" vertical="center" wrapText="1"/>
      <protection hidden="1"/>
    </xf>
    <xf numFmtId="0" fontId="23" fillId="3" borderId="0" xfId="4" applyFont="1" applyFill="1" applyAlignment="1" applyProtection="1">
      <alignment horizontal="center" vertical="center"/>
      <protection hidden="1"/>
    </xf>
    <xf numFmtId="0" fontId="14" fillId="3" borderId="23" xfId="4" applyFont="1" applyFill="1" applyBorder="1" applyAlignment="1" applyProtection="1">
      <alignment horizontal="left"/>
      <protection hidden="1"/>
    </xf>
    <xf numFmtId="0" fontId="28" fillId="3" borderId="0" xfId="4" applyFont="1" applyFill="1" applyAlignment="1" applyProtection="1">
      <alignment horizontal="left"/>
      <protection hidden="1"/>
    </xf>
    <xf numFmtId="170" fontId="14" fillId="0" borderId="25" xfId="4" applyNumberFormat="1" applyFont="1" applyBorder="1" applyAlignment="1" applyProtection="1">
      <alignment horizontal="center" vertical="center"/>
      <protection locked="0"/>
    </xf>
    <xf numFmtId="0" fontId="28" fillId="3" borderId="0" xfId="4" applyFont="1" applyFill="1" applyAlignment="1" applyProtection="1">
      <alignment horizontal="center" vertical="center"/>
      <protection hidden="1"/>
    </xf>
    <xf numFmtId="20" fontId="34" fillId="0" borderId="25" xfId="4" applyNumberFormat="1" applyFont="1" applyBorder="1" applyAlignment="1" applyProtection="1">
      <alignment horizontal="center" vertical="center"/>
      <protection locked="0"/>
    </xf>
    <xf numFmtId="168" fontId="28" fillId="3" borderId="0" xfId="4" applyNumberFormat="1" applyFont="1" applyFill="1" applyAlignment="1" applyProtection="1">
      <alignment horizontal="right"/>
      <protection hidden="1"/>
    </xf>
    <xf numFmtId="168" fontId="17" fillId="3" borderId="0" xfId="4" applyNumberFormat="1" applyFont="1" applyFill="1" applyAlignment="1" applyProtection="1">
      <alignment horizontal="center"/>
      <protection hidden="1"/>
    </xf>
    <xf numFmtId="168" fontId="29" fillId="3" borderId="27" xfId="4" applyNumberFormat="1" applyFont="1" applyFill="1" applyBorder="1" applyAlignment="1" applyProtection="1">
      <alignment horizontal="center"/>
      <protection hidden="1"/>
    </xf>
    <xf numFmtId="0" fontId="26" fillId="3" borderId="27" xfId="4" quotePrefix="1" applyFont="1" applyFill="1" applyBorder="1" applyAlignment="1" applyProtection="1">
      <alignment horizontal="center"/>
      <protection hidden="1"/>
    </xf>
    <xf numFmtId="0" fontId="26" fillId="3" borderId="27" xfId="4" quotePrefix="1" applyFont="1" applyFill="1" applyBorder="1" applyAlignment="1" applyProtection="1">
      <alignment horizontal="right"/>
      <protection hidden="1"/>
    </xf>
    <xf numFmtId="0" fontId="14" fillId="3" borderId="0" xfId="4" applyFont="1" applyFill="1" applyAlignment="1" applyProtection="1">
      <alignment horizontal="center" vertical="center"/>
      <protection hidden="1"/>
    </xf>
    <xf numFmtId="2" fontId="14" fillId="0" borderId="25" xfId="4" applyNumberFormat="1" applyFont="1" applyBorder="1" applyAlignment="1" applyProtection="1">
      <alignment horizontal="center" vertical="center"/>
      <protection locked="0"/>
    </xf>
    <xf numFmtId="0" fontId="26" fillId="3" borderId="0" xfId="4" applyFont="1" applyFill="1" applyAlignment="1" applyProtection="1">
      <alignment horizontal="right"/>
      <protection hidden="1"/>
    </xf>
    <xf numFmtId="0" fontId="29" fillId="3" borderId="0" xfId="4" applyFont="1" applyFill="1" applyProtection="1">
      <protection hidden="1"/>
    </xf>
    <xf numFmtId="0" fontId="39" fillId="3" borderId="0" xfId="4" applyFont="1" applyFill="1" applyAlignment="1" applyProtection="1">
      <alignment horizontal="right"/>
      <protection hidden="1"/>
    </xf>
    <xf numFmtId="46" fontId="17" fillId="3" borderId="0" xfId="4" applyNumberFormat="1" applyFont="1" applyFill="1" applyAlignment="1" applyProtection="1">
      <alignment horizontal="center"/>
      <protection hidden="1"/>
    </xf>
    <xf numFmtId="0" fontId="18" fillId="3" borderId="27" xfId="4" applyFont="1" applyFill="1" applyBorder="1" applyAlignment="1" applyProtection="1">
      <alignment horizontal="right"/>
      <protection hidden="1"/>
    </xf>
    <xf numFmtId="0" fontId="26" fillId="3" borderId="4" xfId="4" applyFont="1" applyFill="1" applyBorder="1" applyProtection="1">
      <protection hidden="1"/>
    </xf>
    <xf numFmtId="166" fontId="14" fillId="0" borderId="21" xfId="4" applyNumberFormat="1" applyFont="1" applyBorder="1" applyAlignment="1" applyProtection="1">
      <alignment horizontal="center" vertical="center"/>
      <protection locked="0"/>
    </xf>
    <xf numFmtId="171" fontId="14" fillId="0" borderId="21" xfId="4" applyNumberFormat="1" applyFont="1" applyBorder="1" applyAlignment="1" applyProtection="1">
      <alignment horizontal="center" vertical="center"/>
      <protection locked="0"/>
    </xf>
    <xf numFmtId="0" fontId="29" fillId="3" borderId="6" xfId="4" applyFont="1" applyFill="1" applyBorder="1" applyProtection="1">
      <protection hidden="1"/>
    </xf>
    <xf numFmtId="4" fontId="23" fillId="3" borderId="0" xfId="4" applyNumberFormat="1" applyFont="1" applyFill="1" applyAlignment="1" applyProtection="1">
      <alignment horizontal="center"/>
      <protection hidden="1"/>
    </xf>
    <xf numFmtId="0" fontId="24" fillId="3" borderId="0" xfId="4" applyFont="1" applyFill="1" applyAlignment="1" applyProtection="1">
      <alignment horizontal="left"/>
      <protection hidden="1"/>
    </xf>
    <xf numFmtId="3" fontId="23" fillId="3" borderId="0" xfId="4" applyNumberFormat="1" applyFont="1" applyFill="1" applyAlignment="1" applyProtection="1">
      <alignment horizontal="center"/>
      <protection hidden="1"/>
    </xf>
    <xf numFmtId="0" fontId="24" fillId="3" borderId="6" xfId="4" applyFont="1" applyFill="1" applyBorder="1" applyAlignment="1" applyProtection="1">
      <alignment horizontal="left"/>
      <protection hidden="1"/>
    </xf>
    <xf numFmtId="0" fontId="14" fillId="3" borderId="7" xfId="4" applyFont="1" applyFill="1" applyBorder="1" applyProtection="1">
      <protection hidden="1"/>
    </xf>
    <xf numFmtId="0" fontId="14" fillId="3" borderId="1" xfId="4" applyFont="1" applyFill="1" applyBorder="1" applyProtection="1">
      <protection hidden="1"/>
    </xf>
    <xf numFmtId="0" fontId="26" fillId="3" borderId="1" xfId="4" applyFont="1" applyFill="1" applyBorder="1" applyProtection="1">
      <protection hidden="1"/>
    </xf>
    <xf numFmtId="168" fontId="23" fillId="3" borderId="1" xfId="4" applyNumberFormat="1" applyFont="1" applyFill="1" applyBorder="1" applyAlignment="1" applyProtection="1">
      <alignment horizontal="center"/>
      <protection hidden="1"/>
    </xf>
    <xf numFmtId="0" fontId="24" fillId="3" borderId="1" xfId="4" applyFont="1" applyFill="1" applyBorder="1" applyAlignment="1" applyProtection="1">
      <alignment horizontal="left"/>
      <protection hidden="1"/>
    </xf>
    <xf numFmtId="0" fontId="24" fillId="3" borderId="1" xfId="4" applyFont="1" applyFill="1" applyBorder="1" applyProtection="1">
      <protection hidden="1"/>
    </xf>
    <xf numFmtId="0" fontId="24" fillId="3" borderId="8" xfId="4" applyFont="1" applyFill="1" applyBorder="1" applyAlignment="1" applyProtection="1">
      <alignment horizontal="left"/>
      <protection hidden="1"/>
    </xf>
    <xf numFmtId="168" fontId="36" fillId="3" borderId="0" xfId="4" applyNumberFormat="1" applyFont="1" applyFill="1" applyAlignment="1" applyProtection="1">
      <alignment horizontal="center"/>
      <protection hidden="1"/>
    </xf>
    <xf numFmtId="0" fontId="19" fillId="3" borderId="0" xfId="4" applyFont="1" applyFill="1" applyAlignment="1" applyProtection="1">
      <alignment horizontal="left"/>
      <protection hidden="1"/>
    </xf>
    <xf numFmtId="168" fontId="29" fillId="3" borderId="0" xfId="4" applyNumberFormat="1" applyFont="1" applyFill="1" applyAlignment="1" applyProtection="1">
      <alignment horizontal="center"/>
      <protection hidden="1"/>
    </xf>
    <xf numFmtId="0" fontId="36" fillId="3" borderId="0" xfId="4" applyFont="1" applyFill="1" applyAlignment="1" applyProtection="1">
      <alignment horizontal="left"/>
      <protection hidden="1"/>
    </xf>
    <xf numFmtId="172" fontId="14" fillId="0" borderId="9" xfId="4" applyNumberFormat="1" applyFont="1" applyBorder="1" applyAlignment="1" applyProtection="1">
      <alignment horizontal="center" vertical="center"/>
      <protection locked="0"/>
    </xf>
    <xf numFmtId="173" fontId="36" fillId="3" borderId="0" xfId="4" applyNumberFormat="1" applyFont="1" applyFill="1" applyAlignment="1" applyProtection="1">
      <alignment horizontal="center"/>
      <protection hidden="1"/>
    </xf>
    <xf numFmtId="173" fontId="34" fillId="0" borderId="10" xfId="4" applyNumberFormat="1" applyFont="1" applyBorder="1" applyAlignment="1" applyProtection="1">
      <alignment horizontal="center" vertical="center"/>
      <protection locked="0"/>
    </xf>
    <xf numFmtId="0" fontId="14" fillId="3" borderId="0" xfId="4" quotePrefix="1" applyFont="1" applyFill="1" applyAlignment="1" applyProtection="1">
      <alignment horizontal="right"/>
      <protection hidden="1"/>
    </xf>
    <xf numFmtId="172" fontId="36" fillId="3" borderId="0" xfId="4" applyNumberFormat="1" applyFont="1" applyFill="1" applyAlignment="1" applyProtection="1">
      <alignment horizontal="center"/>
      <protection hidden="1"/>
    </xf>
    <xf numFmtId="0" fontId="34" fillId="3" borderId="0" xfId="4" applyFont="1" applyFill="1" applyAlignment="1" applyProtection="1">
      <alignment horizontal="left"/>
      <protection hidden="1"/>
    </xf>
    <xf numFmtId="168" fontId="34" fillId="3" borderId="0" xfId="4" applyNumberFormat="1" applyFont="1" applyFill="1" applyAlignment="1" applyProtection="1">
      <alignment horizontal="center" vertical="top"/>
      <protection hidden="1"/>
    </xf>
    <xf numFmtId="2" fontId="34" fillId="3" borderId="0" xfId="4" applyNumberFormat="1" applyFont="1" applyFill="1" applyAlignment="1" applyProtection="1">
      <alignment horizontal="center"/>
      <protection hidden="1"/>
    </xf>
    <xf numFmtId="0" fontId="15" fillId="3" borderId="1" xfId="1" applyFont="1" applyFill="1" applyBorder="1" applyAlignment="1" applyProtection="1">
      <protection hidden="1"/>
    </xf>
    <xf numFmtId="0" fontId="26" fillId="3" borderId="1" xfId="4" quotePrefix="1" applyFont="1" applyFill="1" applyBorder="1" applyAlignment="1" applyProtection="1">
      <alignment horizontal="center"/>
      <protection hidden="1"/>
    </xf>
    <xf numFmtId="0" fontId="26" fillId="3" borderId="1" xfId="4" quotePrefix="1" applyFont="1" applyFill="1" applyBorder="1" applyAlignment="1" applyProtection="1">
      <alignment horizontal="right"/>
      <protection hidden="1"/>
    </xf>
    <xf numFmtId="168" fontId="29" fillId="3" borderId="1" xfId="4" applyNumberFormat="1" applyFont="1" applyFill="1" applyBorder="1" applyAlignment="1" applyProtection="1">
      <alignment horizontal="center"/>
      <protection hidden="1"/>
    </xf>
    <xf numFmtId="0" fontId="14" fillId="3" borderId="8" xfId="4" applyFont="1" applyFill="1" applyBorder="1" applyProtection="1">
      <protection hidden="1"/>
    </xf>
    <xf numFmtId="0" fontId="14" fillId="2" borderId="0" xfId="4" applyFont="1" applyFill="1" applyProtection="1">
      <protection hidden="1"/>
    </xf>
    <xf numFmtId="0" fontId="14" fillId="2" borderId="0" xfId="0" applyFont="1" applyFill="1" applyProtection="1">
      <protection hidden="1"/>
    </xf>
    <xf numFmtId="0" fontId="40" fillId="2" borderId="0" xfId="4" applyFont="1" applyFill="1" applyProtection="1">
      <protection hidden="1"/>
    </xf>
    <xf numFmtId="0" fontId="26" fillId="2" borderId="0" xfId="4" applyFont="1" applyFill="1" applyProtection="1">
      <protection hidden="1"/>
    </xf>
    <xf numFmtId="0" fontId="41" fillId="0" borderId="0" xfId="3" applyFont="1" applyAlignment="1">
      <alignment vertical="top"/>
    </xf>
    <xf numFmtId="0" fontId="42" fillId="5" borderId="11" xfId="1" applyFont="1" applyFill="1" applyBorder="1" applyAlignment="1" applyProtection="1">
      <alignment horizontal="center" vertical="center"/>
      <protection hidden="1"/>
    </xf>
    <xf numFmtId="0" fontId="14" fillId="0" borderId="0" xfId="4" applyFont="1" applyAlignment="1" applyProtection="1">
      <alignment horizontal="right"/>
      <protection hidden="1"/>
    </xf>
    <xf numFmtId="0" fontId="14" fillId="2" borderId="0" xfId="4" applyFont="1" applyFill="1" applyAlignment="1" applyProtection="1">
      <alignment horizontal="right"/>
      <protection hidden="1"/>
    </xf>
    <xf numFmtId="0" fontId="44" fillId="0" borderId="0" xfId="0" applyFont="1" applyProtection="1">
      <protection hidden="1"/>
    </xf>
    <xf numFmtId="0" fontId="45" fillId="0" borderId="0" xfId="0" applyFont="1" applyProtection="1">
      <protection hidden="1"/>
    </xf>
  </cellXfs>
  <cellStyles count="5">
    <cellStyle name="Link" xfId="1" builtinId="8"/>
    <cellStyle name="Standard" xfId="0" builtinId="0"/>
    <cellStyle name="Standard_0A_WOCHENZEIT" xfId="2" xr:uid="{00000000-0005-0000-0000-000002000000}"/>
    <cellStyle name="Standard_Info 2" xfId="3" xr:uid="{00000000-0005-0000-0000-000003000000}"/>
    <cellStyle name="Standard_Zeitrech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1</xdr:row>
      <xdr:rowOff>133350</xdr:rowOff>
    </xdr:from>
    <xdr:to>
      <xdr:col>13</xdr:col>
      <xdr:colOff>885825</xdr:colOff>
      <xdr:row>7</xdr:row>
      <xdr:rowOff>133350</xdr:rowOff>
    </xdr:to>
    <xdr:pic>
      <xdr:nvPicPr>
        <xdr:cNvPr id="1056" name="Grafik 4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23850"/>
          <a:ext cx="12763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vista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showGridLines="0" showRowColHeaders="0" tabSelected="1" zoomScale="88" zoomScaleNormal="88" workbookViewId="0">
      <pane ySplit="22" topLeftCell="A23" activePane="bottomLeft" state="frozen"/>
      <selection pane="bottomLeft" activeCell="A23" sqref="A23"/>
    </sheetView>
  </sheetViews>
  <sheetFormatPr baseColWidth="10" defaultRowHeight="15" x14ac:dyDescent="0.25"/>
  <cols>
    <col min="1" max="1" width="11.42578125" style="1"/>
    <col min="2" max="2" width="3.7109375" style="1" customWidth="1"/>
    <col min="3" max="3" width="35.7109375" style="1" customWidth="1"/>
    <col min="4" max="6" width="4.7109375" style="1" customWidth="1"/>
    <col min="7" max="7" width="15.7109375" style="1" customWidth="1"/>
    <col min="8" max="8" width="20.7109375" style="1" customWidth="1"/>
    <col min="9" max="9" width="15.7109375" style="1" customWidth="1"/>
    <col min="10" max="10" width="18.28515625" style="1" customWidth="1"/>
    <col min="11" max="11" width="3.7109375" style="1" customWidth="1"/>
    <col min="12" max="12" width="14.28515625" style="1" customWidth="1"/>
    <col min="13" max="13" width="8.7109375" style="1" customWidth="1"/>
    <col min="14" max="14" width="16.7109375" style="1" customWidth="1"/>
    <col min="15" max="15" width="11.85546875" style="1" customWidth="1"/>
    <col min="16" max="16" width="2.7109375" style="1" customWidth="1"/>
    <col min="17" max="16384" width="11.42578125" style="1"/>
  </cols>
  <sheetData>
    <row r="1" spans="1:15" ht="27.75" x14ac:dyDescent="0.45">
      <c r="A1" s="172" t="s">
        <v>51</v>
      </c>
      <c r="B1" s="177" t="s">
        <v>54</v>
      </c>
      <c r="C1" s="176"/>
    </row>
    <row r="2" spans="1:15" ht="12.75" customHeight="1" x14ac:dyDescent="0.25">
      <c r="B2" s="2"/>
      <c r="C2" s="3"/>
      <c r="D2" s="4"/>
      <c r="E2" s="4"/>
      <c r="F2" s="4"/>
      <c r="G2" s="5"/>
      <c r="H2" s="3"/>
      <c r="I2" s="3"/>
      <c r="J2" s="3"/>
      <c r="K2" s="3"/>
      <c r="L2" s="4"/>
      <c r="M2" s="4"/>
      <c r="N2" s="4"/>
      <c r="O2" s="6"/>
    </row>
    <row r="3" spans="1:15" ht="12.75" customHeight="1" x14ac:dyDescent="0.25">
      <c r="B3" s="3"/>
      <c r="C3" s="7" t="s">
        <v>49</v>
      </c>
      <c r="D3" s="4"/>
      <c r="E3" s="4"/>
      <c r="F3" s="4"/>
      <c r="G3" s="3"/>
      <c r="H3" s="3"/>
      <c r="I3" s="3"/>
      <c r="J3" s="3"/>
      <c r="K3" s="3"/>
      <c r="L3" s="4"/>
      <c r="M3" s="4"/>
      <c r="N3" s="4"/>
      <c r="O3" s="6"/>
    </row>
    <row r="4" spans="1:15" ht="18.75" x14ac:dyDescent="0.3">
      <c r="B4" s="3"/>
      <c r="C4" s="173" t="s">
        <v>52</v>
      </c>
      <c r="D4" s="4"/>
      <c r="E4" s="4"/>
      <c r="F4" s="4"/>
      <c r="G4" s="8" t="s">
        <v>48</v>
      </c>
      <c r="H4" s="9"/>
      <c r="I4" s="3"/>
      <c r="J4" s="3"/>
      <c r="K4" s="3"/>
      <c r="L4" s="10"/>
      <c r="M4" s="4"/>
      <c r="N4" s="4"/>
      <c r="O4" s="6"/>
    </row>
    <row r="5" spans="1:15" ht="12.75" customHeight="1" x14ac:dyDescent="0.25">
      <c r="B5" s="3"/>
      <c r="C5" s="9"/>
      <c r="D5" s="4"/>
      <c r="E5" s="4"/>
      <c r="F5" s="4"/>
      <c r="G5" s="3"/>
      <c r="H5" s="9"/>
      <c r="I5" s="11"/>
      <c r="J5" s="3"/>
      <c r="K5" s="3"/>
      <c r="L5" s="12"/>
      <c r="M5" s="4"/>
      <c r="N5" s="13"/>
      <c r="O5" s="6"/>
    </row>
    <row r="6" spans="1:15" ht="12.75" customHeight="1" x14ac:dyDescent="0.25">
      <c r="B6" s="3"/>
      <c r="C6" s="9" t="s">
        <v>47</v>
      </c>
      <c r="D6" s="4"/>
      <c r="E6" s="4"/>
      <c r="F6" s="4"/>
      <c r="G6" s="3" t="s">
        <v>0</v>
      </c>
      <c r="H6" s="3" t="s">
        <v>1</v>
      </c>
      <c r="I6" s="14" t="s">
        <v>6</v>
      </c>
      <c r="J6" s="3"/>
      <c r="K6" s="3"/>
      <c r="L6" s="15">
        <v>1</v>
      </c>
      <c r="M6" s="13"/>
      <c r="N6" s="13"/>
      <c r="O6" s="6"/>
    </row>
    <row r="7" spans="1:15" ht="12.75" customHeight="1" x14ac:dyDescent="0.25">
      <c r="B7" s="3"/>
      <c r="C7" s="16"/>
      <c r="D7" s="4"/>
      <c r="E7" s="16"/>
      <c r="F7" s="17"/>
      <c r="G7" s="18">
        <v>0.3125</v>
      </c>
      <c r="H7" s="19">
        <v>0.79166666666666663</v>
      </c>
      <c r="I7" s="20">
        <f t="shared" ref="I7:I20" si="0">IF(G7="","",IF(H7="","geht?",IF(H7&lt;G7,(M7+K7),(H7-G7))))</f>
        <v>0.47916666666666663</v>
      </c>
      <c r="J7" s="3" t="s">
        <v>2</v>
      </c>
      <c r="K7" s="21">
        <f t="shared" ref="K7:K20" si="1">H7-0</f>
        <v>0.79166666666666663</v>
      </c>
      <c r="L7" s="22">
        <f t="shared" ref="L7:L20" si="2">IF(I7="","",IF(I7="geht?","",I7*24))</f>
        <v>11.5</v>
      </c>
      <c r="M7" s="23">
        <f t="shared" ref="M7:M20" si="3">L$6-G7</f>
        <v>0.6875</v>
      </c>
      <c r="N7" s="24"/>
      <c r="O7" s="6"/>
    </row>
    <row r="8" spans="1:15" ht="12.75" customHeight="1" x14ac:dyDescent="0.25">
      <c r="B8" s="3"/>
      <c r="C8" s="25"/>
      <c r="D8" s="4"/>
      <c r="E8" s="25"/>
      <c r="F8" s="17"/>
      <c r="G8" s="26">
        <v>0.97916666666666663</v>
      </c>
      <c r="H8" s="27">
        <v>0.10416666666666667</v>
      </c>
      <c r="I8" s="20">
        <f>IF(G8="","",IF(H8="","geht?",IF(H8&lt;G8,(M8+K8),(H8-G8))))</f>
        <v>0.12500000000000006</v>
      </c>
      <c r="J8" s="3" t="s">
        <v>2</v>
      </c>
      <c r="K8" s="21">
        <f>H8-0</f>
        <v>0.10416666666666667</v>
      </c>
      <c r="L8" s="22">
        <f>IF(I8="","",IF(I8="geht?","",I8*24))</f>
        <v>3.0000000000000013</v>
      </c>
      <c r="M8" s="23">
        <f>L$6-G8</f>
        <v>2.083333333333337E-2</v>
      </c>
      <c r="N8" s="24"/>
      <c r="O8" s="6"/>
    </row>
    <row r="9" spans="1:15" ht="12.75" customHeight="1" x14ac:dyDescent="0.25">
      <c r="B9" s="3"/>
      <c r="C9" s="25"/>
      <c r="D9" s="4"/>
      <c r="E9" s="25"/>
      <c r="F9" s="17"/>
      <c r="G9" s="26"/>
      <c r="H9" s="27"/>
      <c r="I9" s="20" t="str">
        <f t="shared" si="0"/>
        <v/>
      </c>
      <c r="J9" s="3" t="s">
        <v>2</v>
      </c>
      <c r="K9" s="21">
        <f t="shared" si="1"/>
        <v>0</v>
      </c>
      <c r="L9" s="22" t="str">
        <f t="shared" si="2"/>
        <v/>
      </c>
      <c r="M9" s="23">
        <f t="shared" si="3"/>
        <v>1</v>
      </c>
      <c r="N9" s="24"/>
      <c r="O9" s="6"/>
    </row>
    <row r="10" spans="1:15" ht="12.75" customHeight="1" x14ac:dyDescent="0.25">
      <c r="B10" s="3"/>
      <c r="C10" s="25"/>
      <c r="D10" s="4"/>
      <c r="E10" s="25"/>
      <c r="F10" s="17"/>
      <c r="G10" s="26"/>
      <c r="H10" s="27"/>
      <c r="I10" s="20" t="str">
        <f>IF(G10="","",IF(H10="","geht?",IF(H10&lt;G10,(M10+K10),(H10-G10))))</f>
        <v/>
      </c>
      <c r="J10" s="3" t="s">
        <v>2</v>
      </c>
      <c r="K10" s="21">
        <f t="shared" si="1"/>
        <v>0</v>
      </c>
      <c r="L10" s="22" t="str">
        <f t="shared" si="2"/>
        <v/>
      </c>
      <c r="M10" s="23">
        <f t="shared" si="3"/>
        <v>1</v>
      </c>
      <c r="N10" s="24"/>
      <c r="O10" s="6"/>
    </row>
    <row r="11" spans="1:15" ht="12.75" hidden="1" customHeight="1" x14ac:dyDescent="0.25">
      <c r="B11" s="3"/>
      <c r="C11" s="25"/>
      <c r="D11" s="4"/>
      <c r="E11" s="25"/>
      <c r="F11" s="17"/>
      <c r="G11" s="26"/>
      <c r="H11" s="27"/>
      <c r="I11" s="20" t="str">
        <f t="shared" si="0"/>
        <v/>
      </c>
      <c r="J11" s="3" t="s">
        <v>2</v>
      </c>
      <c r="K11" s="21">
        <f t="shared" si="1"/>
        <v>0</v>
      </c>
      <c r="L11" s="22" t="str">
        <f t="shared" si="2"/>
        <v/>
      </c>
      <c r="M11" s="23">
        <f t="shared" si="3"/>
        <v>1</v>
      </c>
      <c r="N11" s="24"/>
      <c r="O11" s="6"/>
    </row>
    <row r="12" spans="1:15" ht="12.75" hidden="1" customHeight="1" x14ac:dyDescent="0.25">
      <c r="B12" s="3"/>
      <c r="C12" s="25"/>
      <c r="D12" s="4"/>
      <c r="E12" s="25"/>
      <c r="F12" s="17"/>
      <c r="G12" s="26"/>
      <c r="H12" s="27"/>
      <c r="I12" s="20" t="str">
        <f t="shared" si="0"/>
        <v/>
      </c>
      <c r="J12" s="3" t="s">
        <v>2</v>
      </c>
      <c r="K12" s="21">
        <f t="shared" si="1"/>
        <v>0</v>
      </c>
      <c r="L12" s="22" t="str">
        <f t="shared" si="2"/>
        <v/>
      </c>
      <c r="M12" s="23">
        <f t="shared" si="3"/>
        <v>1</v>
      </c>
      <c r="N12" s="24"/>
      <c r="O12" s="6"/>
    </row>
    <row r="13" spans="1:15" ht="12.75" hidden="1" customHeight="1" x14ac:dyDescent="0.25">
      <c r="B13" s="3"/>
      <c r="C13" s="25"/>
      <c r="D13" s="4"/>
      <c r="E13" s="25"/>
      <c r="F13" s="17"/>
      <c r="G13" s="26"/>
      <c r="H13" s="27"/>
      <c r="I13" s="20" t="str">
        <f t="shared" si="0"/>
        <v/>
      </c>
      <c r="J13" s="3" t="s">
        <v>2</v>
      </c>
      <c r="K13" s="21">
        <f t="shared" si="1"/>
        <v>0</v>
      </c>
      <c r="L13" s="22" t="str">
        <f t="shared" si="2"/>
        <v/>
      </c>
      <c r="M13" s="23">
        <f t="shared" si="3"/>
        <v>1</v>
      </c>
      <c r="N13" s="24"/>
      <c r="O13" s="6"/>
    </row>
    <row r="14" spans="1:15" ht="12.75" hidden="1" customHeight="1" x14ac:dyDescent="0.25">
      <c r="B14" s="3"/>
      <c r="C14" s="25"/>
      <c r="D14" s="4"/>
      <c r="E14" s="25"/>
      <c r="F14" s="17"/>
      <c r="G14" s="26"/>
      <c r="H14" s="27"/>
      <c r="I14" s="20" t="str">
        <f t="shared" si="0"/>
        <v/>
      </c>
      <c r="J14" s="3" t="s">
        <v>2</v>
      </c>
      <c r="K14" s="21">
        <f t="shared" si="1"/>
        <v>0</v>
      </c>
      <c r="L14" s="22" t="str">
        <f t="shared" si="2"/>
        <v/>
      </c>
      <c r="M14" s="23">
        <f t="shared" si="3"/>
        <v>1</v>
      </c>
      <c r="N14" s="24"/>
      <c r="O14" s="6"/>
    </row>
    <row r="15" spans="1:15" ht="12.75" hidden="1" customHeight="1" x14ac:dyDescent="0.25">
      <c r="B15" s="3"/>
      <c r="C15" s="25"/>
      <c r="D15" s="4"/>
      <c r="E15" s="25"/>
      <c r="F15" s="17"/>
      <c r="G15" s="26"/>
      <c r="H15" s="27"/>
      <c r="I15" s="20" t="str">
        <f t="shared" si="0"/>
        <v/>
      </c>
      <c r="J15" s="3" t="s">
        <v>2</v>
      </c>
      <c r="K15" s="21">
        <f t="shared" si="1"/>
        <v>0</v>
      </c>
      <c r="L15" s="22" t="str">
        <f t="shared" si="2"/>
        <v/>
      </c>
      <c r="M15" s="23">
        <f t="shared" si="3"/>
        <v>1</v>
      </c>
      <c r="N15" s="24"/>
      <c r="O15" s="6"/>
    </row>
    <row r="16" spans="1:15" ht="12.75" hidden="1" customHeight="1" x14ac:dyDescent="0.25">
      <c r="B16" s="3"/>
      <c r="C16" s="25"/>
      <c r="D16" s="4"/>
      <c r="E16" s="25"/>
      <c r="F16" s="17"/>
      <c r="G16" s="26"/>
      <c r="H16" s="27"/>
      <c r="I16" s="20" t="str">
        <f t="shared" si="0"/>
        <v/>
      </c>
      <c r="J16" s="3" t="s">
        <v>2</v>
      </c>
      <c r="K16" s="21">
        <f t="shared" si="1"/>
        <v>0</v>
      </c>
      <c r="L16" s="22" t="str">
        <f t="shared" si="2"/>
        <v/>
      </c>
      <c r="M16" s="23">
        <f t="shared" si="3"/>
        <v>1</v>
      </c>
      <c r="N16" s="24"/>
      <c r="O16" s="6"/>
    </row>
    <row r="17" spans="1:15" ht="12.75" hidden="1" customHeight="1" x14ac:dyDescent="0.25">
      <c r="B17" s="3"/>
      <c r="C17" s="25"/>
      <c r="D17" s="4"/>
      <c r="E17" s="25"/>
      <c r="F17" s="17"/>
      <c r="G17" s="26"/>
      <c r="H17" s="27"/>
      <c r="I17" s="20" t="str">
        <f t="shared" si="0"/>
        <v/>
      </c>
      <c r="J17" s="3" t="s">
        <v>2</v>
      </c>
      <c r="K17" s="21">
        <f t="shared" si="1"/>
        <v>0</v>
      </c>
      <c r="L17" s="22" t="str">
        <f t="shared" si="2"/>
        <v/>
      </c>
      <c r="M17" s="23">
        <f t="shared" si="3"/>
        <v>1</v>
      </c>
      <c r="N17" s="24"/>
      <c r="O17" s="6"/>
    </row>
    <row r="18" spans="1:15" ht="12.75" hidden="1" customHeight="1" x14ac:dyDescent="0.25">
      <c r="B18" s="3"/>
      <c r="C18" s="25"/>
      <c r="D18" s="4"/>
      <c r="E18" s="25"/>
      <c r="F18" s="17"/>
      <c r="G18" s="26"/>
      <c r="H18" s="27"/>
      <c r="I18" s="20" t="str">
        <f t="shared" si="0"/>
        <v/>
      </c>
      <c r="J18" s="3" t="s">
        <v>2</v>
      </c>
      <c r="K18" s="21">
        <f t="shared" si="1"/>
        <v>0</v>
      </c>
      <c r="L18" s="22" t="str">
        <f t="shared" si="2"/>
        <v/>
      </c>
      <c r="M18" s="23">
        <f t="shared" si="3"/>
        <v>1</v>
      </c>
      <c r="N18" s="24"/>
      <c r="O18" s="6"/>
    </row>
    <row r="19" spans="1:15" ht="12.75" hidden="1" customHeight="1" x14ac:dyDescent="0.25">
      <c r="B19" s="3"/>
      <c r="C19" s="25"/>
      <c r="D19" s="4"/>
      <c r="E19" s="25"/>
      <c r="F19" s="17"/>
      <c r="G19" s="26"/>
      <c r="H19" s="27"/>
      <c r="I19" s="20" t="str">
        <f t="shared" si="0"/>
        <v/>
      </c>
      <c r="J19" s="3" t="s">
        <v>2</v>
      </c>
      <c r="K19" s="21">
        <f t="shared" si="1"/>
        <v>0</v>
      </c>
      <c r="L19" s="22" t="str">
        <f t="shared" si="2"/>
        <v/>
      </c>
      <c r="M19" s="23">
        <f t="shared" si="3"/>
        <v>1</v>
      </c>
      <c r="N19" s="24"/>
      <c r="O19" s="6"/>
    </row>
    <row r="20" spans="1:15" ht="12.75" customHeight="1" x14ac:dyDescent="0.25">
      <c r="B20" s="3"/>
      <c r="C20" s="28"/>
      <c r="D20" s="4"/>
      <c r="E20" s="28"/>
      <c r="F20" s="17"/>
      <c r="G20" s="29"/>
      <c r="H20" s="30"/>
      <c r="I20" s="31" t="str">
        <f t="shared" si="0"/>
        <v/>
      </c>
      <c r="J20" s="32" t="s">
        <v>2</v>
      </c>
      <c r="K20" s="33">
        <f t="shared" si="1"/>
        <v>0</v>
      </c>
      <c r="L20" s="34" t="str">
        <f t="shared" si="2"/>
        <v/>
      </c>
      <c r="M20" s="23">
        <f t="shared" si="3"/>
        <v>1</v>
      </c>
      <c r="N20" s="4"/>
      <c r="O20" s="6"/>
    </row>
    <row r="21" spans="1:15" ht="12.75" customHeight="1" x14ac:dyDescent="0.25">
      <c r="B21" s="3"/>
      <c r="C21" s="3"/>
      <c r="D21" s="4"/>
      <c r="E21" s="4"/>
      <c r="F21" s="4"/>
      <c r="G21" s="3"/>
      <c r="H21" s="35" t="s">
        <v>3</v>
      </c>
      <c r="I21" s="36">
        <f>SUM(I7:I20)</f>
        <v>0.60416666666666674</v>
      </c>
      <c r="J21" s="11" t="str">
        <f>IF(SUM(L7:L20)&gt;72,"!  &gt; 72  !",IF(SUM(L7:L20)&gt;48,"!  &gt; 48  !",IF(SUM(L7:L20)&gt;24,"!  &gt; 24  !","=")))</f>
        <v>=</v>
      </c>
      <c r="K21" s="4"/>
      <c r="L21" s="12">
        <f>SUM(L7:L20)</f>
        <v>14.500000000000002</v>
      </c>
      <c r="M21" s="9" t="s">
        <v>4</v>
      </c>
      <c r="N21" s="4"/>
      <c r="O21" s="6"/>
    </row>
    <row r="22" spans="1:15" ht="12.75" customHeight="1" x14ac:dyDescent="0.25">
      <c r="B22" s="37"/>
      <c r="C22" s="37"/>
      <c r="D22" s="4"/>
      <c r="E22" s="4"/>
      <c r="F22" s="4"/>
      <c r="G22" s="37"/>
      <c r="H22" s="37"/>
      <c r="I22" s="37"/>
      <c r="J22" s="37"/>
      <c r="K22" s="38" t="s">
        <v>5</v>
      </c>
      <c r="L22" s="4"/>
      <c r="M22" s="4"/>
      <c r="N22" s="4"/>
      <c r="O22" s="6"/>
    </row>
    <row r="23" spans="1:15" ht="18.75" x14ac:dyDescent="0.3">
      <c r="A23" s="172" t="s">
        <v>51</v>
      </c>
      <c r="B23" s="39"/>
      <c r="C23" s="40" t="s">
        <v>55</v>
      </c>
      <c r="D23" s="41"/>
      <c r="E23" s="41"/>
      <c r="F23" s="41"/>
      <c r="G23" s="42"/>
      <c r="H23" s="43"/>
      <c r="I23" s="44" t="s">
        <v>6</v>
      </c>
      <c r="J23" s="42"/>
      <c r="K23" s="42"/>
      <c r="L23" s="45" t="s">
        <v>7</v>
      </c>
      <c r="M23" s="42"/>
      <c r="N23" s="46"/>
      <c r="O23" s="6"/>
    </row>
    <row r="24" spans="1:15" ht="18.75" x14ac:dyDescent="0.3">
      <c r="B24" s="47"/>
      <c r="C24" s="48"/>
      <c r="D24" s="49" t="s">
        <v>8</v>
      </c>
      <c r="E24" s="49"/>
      <c r="F24" s="49"/>
      <c r="G24" s="49"/>
      <c r="H24" s="50"/>
      <c r="I24" s="51">
        <v>0.15625</v>
      </c>
      <c r="J24" s="50" t="s">
        <v>9</v>
      </c>
      <c r="K24" s="52"/>
      <c r="L24" s="53">
        <f>IF(I24="","",I24*24)</f>
        <v>3.75</v>
      </c>
      <c r="M24" s="52" t="s">
        <v>10</v>
      </c>
      <c r="N24" s="54"/>
      <c r="O24" s="6"/>
    </row>
    <row r="25" spans="1:15" ht="6" customHeight="1" x14ac:dyDescent="0.3">
      <c r="B25" s="55"/>
      <c r="C25" s="56"/>
      <c r="D25" s="57"/>
      <c r="E25" s="57"/>
      <c r="F25" s="57"/>
      <c r="G25" s="58"/>
      <c r="H25" s="59"/>
      <c r="I25" s="56"/>
      <c r="J25" s="60"/>
      <c r="K25" s="56"/>
      <c r="L25" s="61"/>
      <c r="M25" s="57"/>
      <c r="N25" s="62"/>
      <c r="O25" s="6"/>
    </row>
    <row r="26" spans="1:15" x14ac:dyDescent="0.25">
      <c r="B26" s="47"/>
      <c r="C26" s="4"/>
      <c r="D26" s="4"/>
      <c r="E26" s="4"/>
      <c r="F26" s="4"/>
      <c r="G26" s="63" t="s">
        <v>11</v>
      </c>
      <c r="H26" s="64"/>
      <c r="I26" s="63" t="s">
        <v>12</v>
      </c>
      <c r="J26" s="4"/>
      <c r="K26" s="4"/>
      <c r="L26" s="4"/>
      <c r="M26" s="65"/>
      <c r="N26" s="66"/>
      <c r="O26" s="6"/>
    </row>
    <row r="27" spans="1:15" ht="18.75" x14ac:dyDescent="0.3">
      <c r="B27" s="47"/>
      <c r="C27" s="67" t="s">
        <v>13</v>
      </c>
      <c r="D27" s="68"/>
      <c r="E27" s="68"/>
      <c r="F27" s="68"/>
      <c r="G27" s="69">
        <v>0.3215277777777778</v>
      </c>
      <c r="H27" s="70" t="s">
        <v>14</v>
      </c>
      <c r="I27" s="71">
        <v>0.7909722222222223</v>
      </c>
      <c r="J27" s="72" t="s">
        <v>15</v>
      </c>
      <c r="K27" s="73"/>
      <c r="L27" s="74">
        <f>IF(G27="","",IF(I27="","",I27-G27))</f>
        <v>0.4694444444444445</v>
      </c>
      <c r="M27" s="73" t="s">
        <v>6</v>
      </c>
      <c r="N27" s="75"/>
      <c r="O27" s="6"/>
    </row>
    <row r="28" spans="1:15" ht="18.75" x14ac:dyDescent="0.3">
      <c r="B28" s="47"/>
      <c r="C28" s="76"/>
      <c r="D28" s="68"/>
      <c r="E28" s="68"/>
      <c r="F28" s="68"/>
      <c r="G28" s="68"/>
      <c r="H28" s="4"/>
      <c r="I28" s="4"/>
      <c r="J28" s="72" t="s">
        <v>16</v>
      </c>
      <c r="K28" s="73"/>
      <c r="L28" s="77">
        <f>IF(L27="","",L27*24)</f>
        <v>11.266666666666667</v>
      </c>
      <c r="M28" s="73" t="s">
        <v>10</v>
      </c>
      <c r="N28" s="75"/>
      <c r="O28" s="6"/>
    </row>
    <row r="29" spans="1:15" ht="6" customHeight="1" x14ac:dyDescent="0.3">
      <c r="B29" s="78"/>
      <c r="C29" s="79"/>
      <c r="D29" s="80"/>
      <c r="E29" s="80"/>
      <c r="F29" s="80"/>
      <c r="G29" s="80"/>
      <c r="H29" s="81"/>
      <c r="I29" s="81"/>
      <c r="J29" s="82"/>
      <c r="K29" s="81"/>
      <c r="L29" s="83"/>
      <c r="M29" s="80"/>
      <c r="N29" s="84"/>
      <c r="O29" s="6"/>
    </row>
    <row r="30" spans="1:15" ht="18.75" x14ac:dyDescent="0.3">
      <c r="B30" s="47"/>
      <c r="C30" s="76"/>
      <c r="D30" s="85"/>
      <c r="E30" s="85"/>
      <c r="F30" s="85"/>
      <c r="G30" s="86" t="s">
        <v>17</v>
      </c>
      <c r="H30" s="4"/>
      <c r="I30" s="63" t="s">
        <v>18</v>
      </c>
      <c r="J30" s="87"/>
      <c r="K30" s="4"/>
      <c r="L30" s="88"/>
      <c r="M30" s="68"/>
      <c r="N30" s="66"/>
      <c r="O30" s="6"/>
    </row>
    <row r="31" spans="1:15" ht="18.75" x14ac:dyDescent="0.3">
      <c r="B31" s="89"/>
      <c r="C31" s="67" t="s">
        <v>19</v>
      </c>
      <c r="D31" s="90"/>
      <c r="E31" s="90"/>
      <c r="F31" s="90"/>
      <c r="G31" s="91">
        <f ca="1">TODAY()-100</f>
        <v>45803</v>
      </c>
      <c r="H31" s="70" t="s">
        <v>14</v>
      </c>
      <c r="I31" s="91">
        <f ca="1">TODAY()</f>
        <v>45903</v>
      </c>
      <c r="J31" s="92" t="s">
        <v>20</v>
      </c>
      <c r="K31" s="73"/>
      <c r="L31" s="93">
        <f ca="1">IF(G31="","",IF(I31="","",I31-G31))</f>
        <v>100</v>
      </c>
      <c r="M31" s="94" t="s">
        <v>21</v>
      </c>
      <c r="N31" s="75"/>
      <c r="O31" s="6"/>
    </row>
    <row r="32" spans="1:15" ht="6" customHeight="1" x14ac:dyDescent="0.25">
      <c r="B32" s="78"/>
      <c r="C32" s="95"/>
      <c r="D32" s="96"/>
      <c r="E32" s="96"/>
      <c r="F32" s="96"/>
      <c r="G32" s="96"/>
      <c r="H32" s="96"/>
      <c r="I32" s="96"/>
      <c r="J32" s="97"/>
      <c r="K32" s="98"/>
      <c r="L32" s="99"/>
      <c r="M32" s="100"/>
      <c r="N32" s="84"/>
      <c r="O32" s="6"/>
    </row>
    <row r="33" spans="2:15" ht="18.75" x14ac:dyDescent="0.3">
      <c r="B33" s="47"/>
      <c r="C33" s="101"/>
      <c r="D33" s="85"/>
      <c r="E33" s="85"/>
      <c r="F33" s="85"/>
      <c r="G33" s="86" t="s">
        <v>22</v>
      </c>
      <c r="H33" s="64"/>
      <c r="I33" s="63" t="s">
        <v>23</v>
      </c>
      <c r="J33" s="87"/>
      <c r="K33" s="4"/>
      <c r="L33" s="88"/>
      <c r="M33" s="65"/>
      <c r="N33" s="66"/>
      <c r="O33" s="6"/>
    </row>
    <row r="34" spans="2:15" ht="18" customHeight="1" x14ac:dyDescent="0.3">
      <c r="B34" s="47"/>
      <c r="C34" s="49" t="s">
        <v>24</v>
      </c>
      <c r="D34" s="102"/>
      <c r="E34" s="102"/>
      <c r="F34" s="102"/>
      <c r="G34" s="103">
        <v>38.5</v>
      </c>
      <c r="H34" s="104" t="s">
        <v>25</v>
      </c>
      <c r="I34" s="103">
        <v>5</v>
      </c>
      <c r="J34" s="105" t="s">
        <v>24</v>
      </c>
      <c r="K34" s="106"/>
      <c r="L34" s="107">
        <f>IF(G34="","",IF(I34="","",G34/I34/24))</f>
        <v>0.32083333333333336</v>
      </c>
      <c r="M34" s="108" t="s">
        <v>6</v>
      </c>
      <c r="N34" s="66"/>
      <c r="O34" s="6"/>
    </row>
    <row r="35" spans="2:15" ht="6" customHeight="1" x14ac:dyDescent="0.25">
      <c r="B35" s="55"/>
      <c r="C35" s="109"/>
      <c r="D35" s="56"/>
      <c r="E35" s="56"/>
      <c r="F35" s="56"/>
      <c r="G35" s="56"/>
      <c r="H35" s="56"/>
      <c r="I35" s="56"/>
      <c r="J35" s="56"/>
      <c r="K35" s="56"/>
      <c r="L35" s="57"/>
      <c r="M35" s="57"/>
      <c r="N35" s="62"/>
      <c r="O35" s="6"/>
    </row>
    <row r="36" spans="2:15" ht="18" customHeight="1" x14ac:dyDescent="0.25">
      <c r="B36" s="47"/>
      <c r="C36" s="110"/>
      <c r="D36" s="111"/>
      <c r="E36" s="111"/>
      <c r="F36" s="111"/>
      <c r="G36" s="112" t="s">
        <v>21</v>
      </c>
      <c r="H36" s="112"/>
      <c r="I36" s="112" t="s">
        <v>6</v>
      </c>
      <c r="J36" s="113"/>
      <c r="K36" s="106"/>
      <c r="L36" s="114"/>
      <c r="M36" s="65"/>
      <c r="N36" s="66"/>
      <c r="O36" s="6"/>
    </row>
    <row r="37" spans="2:15" ht="18" customHeight="1" x14ac:dyDescent="0.3">
      <c r="B37" s="47"/>
      <c r="C37" s="49" t="s">
        <v>26</v>
      </c>
      <c r="D37" s="102"/>
      <c r="E37" s="102"/>
      <c r="F37" s="102"/>
      <c r="G37" s="115">
        <v>5</v>
      </c>
      <c r="H37" s="104" t="s">
        <v>27</v>
      </c>
      <c r="I37" s="116">
        <v>0.32500000000000001</v>
      </c>
      <c r="J37" s="117" t="s">
        <v>20</v>
      </c>
      <c r="K37" s="52"/>
      <c r="L37" s="118">
        <f>IF(G37="","",IF(I37="","",I37*G37*24))</f>
        <v>39</v>
      </c>
      <c r="M37" s="108" t="s">
        <v>10</v>
      </c>
      <c r="N37" s="54"/>
      <c r="O37" s="6"/>
    </row>
    <row r="38" spans="2:15" ht="6" customHeight="1" x14ac:dyDescent="0.25">
      <c r="B38" s="55"/>
      <c r="C38" s="119"/>
      <c r="D38" s="56"/>
      <c r="E38" s="56"/>
      <c r="F38" s="56"/>
      <c r="G38" s="56"/>
      <c r="H38" s="56"/>
      <c r="I38" s="56"/>
      <c r="J38" s="56"/>
      <c r="K38" s="56"/>
      <c r="L38" s="56"/>
      <c r="M38" s="57"/>
      <c r="N38" s="62"/>
      <c r="O38" s="6"/>
    </row>
    <row r="39" spans="2:15" ht="18" customHeight="1" x14ac:dyDescent="0.25">
      <c r="B39" s="47"/>
      <c r="C39" s="101"/>
      <c r="D39" s="4"/>
      <c r="E39" s="4"/>
      <c r="F39" s="4"/>
      <c r="G39" s="63" t="s">
        <v>28</v>
      </c>
      <c r="H39" s="4"/>
      <c r="I39" s="63" t="s">
        <v>29</v>
      </c>
      <c r="J39" s="64"/>
      <c r="K39" s="4"/>
      <c r="L39" s="64"/>
      <c r="M39" s="65"/>
      <c r="N39" s="66"/>
      <c r="O39" s="6"/>
    </row>
    <row r="40" spans="2:15" ht="18" customHeight="1" x14ac:dyDescent="0.3">
      <c r="B40" s="47"/>
      <c r="C40" s="67" t="s">
        <v>30</v>
      </c>
      <c r="D40" s="120"/>
      <c r="E40" s="76"/>
      <c r="F40" s="76"/>
      <c r="G40" s="121">
        <v>0.5</v>
      </c>
      <c r="H40" s="122" t="s">
        <v>31</v>
      </c>
      <c r="I40" s="123">
        <v>0.32500000000000001</v>
      </c>
      <c r="J40" s="124" t="s">
        <v>3</v>
      </c>
      <c r="K40" s="73"/>
      <c r="L40" s="125">
        <f>IF(G40="","",IF(I40="","",I40*G40))</f>
        <v>0.16250000000000001</v>
      </c>
      <c r="M40" s="94" t="s">
        <v>6</v>
      </c>
      <c r="N40" s="75"/>
      <c r="O40" s="6"/>
    </row>
    <row r="41" spans="2:15" ht="6" customHeight="1" x14ac:dyDescent="0.3">
      <c r="B41" s="78"/>
      <c r="C41" s="79"/>
      <c r="D41" s="80"/>
      <c r="E41" s="80"/>
      <c r="F41" s="80"/>
      <c r="G41" s="126"/>
      <c r="H41" s="81"/>
      <c r="I41" s="127"/>
      <c r="J41" s="128"/>
      <c r="K41" s="81"/>
      <c r="L41" s="126"/>
      <c r="M41" s="80"/>
      <c r="N41" s="84"/>
      <c r="O41" s="6"/>
    </row>
    <row r="42" spans="2:15" ht="18" customHeight="1" x14ac:dyDescent="0.25">
      <c r="B42" s="47"/>
      <c r="C42" s="76"/>
      <c r="D42" s="4"/>
      <c r="E42" s="4"/>
      <c r="F42" s="4"/>
      <c r="G42" s="63" t="s">
        <v>28</v>
      </c>
      <c r="H42" s="4"/>
      <c r="I42" s="63" t="s">
        <v>32</v>
      </c>
      <c r="J42" s="4"/>
      <c r="K42" s="4"/>
      <c r="L42" s="63" t="s">
        <v>33</v>
      </c>
      <c r="M42" s="68"/>
      <c r="N42" s="66"/>
      <c r="O42" s="6"/>
    </row>
    <row r="43" spans="2:15" ht="18" customHeight="1" x14ac:dyDescent="0.3">
      <c r="B43" s="47"/>
      <c r="C43" s="67" t="s">
        <v>34</v>
      </c>
      <c r="D43" s="120"/>
      <c r="E43" s="120"/>
      <c r="F43" s="120"/>
      <c r="G43" s="121">
        <v>0.10299999999999999</v>
      </c>
      <c r="H43" s="129"/>
      <c r="I43" s="130">
        <v>0.2</v>
      </c>
      <c r="J43" s="131"/>
      <c r="K43" s="4"/>
      <c r="L43" s="130">
        <v>1.44</v>
      </c>
      <c r="M43" s="132"/>
      <c r="N43" s="66"/>
      <c r="O43" s="6"/>
    </row>
    <row r="44" spans="2:15" ht="18" customHeight="1" x14ac:dyDescent="0.3">
      <c r="B44" s="47"/>
      <c r="C44" s="4"/>
      <c r="D44" s="133" t="s">
        <v>35</v>
      </c>
      <c r="E44" s="133"/>
      <c r="F44" s="133"/>
      <c r="G44" s="125">
        <f>IF(G43="","",G43)</f>
        <v>0.10299999999999999</v>
      </c>
      <c r="H44" s="120" t="s">
        <v>6</v>
      </c>
      <c r="I44" s="125">
        <f>IF(I43="","",I43/24)</f>
        <v>8.3333333333333332E-3</v>
      </c>
      <c r="J44" s="120" t="s">
        <v>6</v>
      </c>
      <c r="K44" s="4"/>
      <c r="L44" s="134">
        <f>IF(L43="","",(L43/60)/24)</f>
        <v>1E-3</v>
      </c>
      <c r="M44" s="120" t="s">
        <v>36</v>
      </c>
      <c r="N44" s="75"/>
      <c r="O44" s="6"/>
    </row>
    <row r="45" spans="2:15" ht="6" customHeight="1" x14ac:dyDescent="0.3">
      <c r="B45" s="78"/>
      <c r="C45" s="135" t="s">
        <v>37</v>
      </c>
      <c r="D45" s="80"/>
      <c r="E45" s="80"/>
      <c r="F45" s="80"/>
      <c r="G45" s="126"/>
      <c r="H45" s="79"/>
      <c r="I45" s="126"/>
      <c r="J45" s="79"/>
      <c r="K45" s="81"/>
      <c r="L45" s="126"/>
      <c r="M45" s="79"/>
      <c r="N45" s="84"/>
      <c r="O45" s="6"/>
    </row>
    <row r="46" spans="2:15" x14ac:dyDescent="0.25">
      <c r="B46" s="47"/>
      <c r="C46" s="76"/>
      <c r="D46" s="4"/>
      <c r="E46" s="4"/>
      <c r="F46" s="4"/>
      <c r="G46" s="63" t="s">
        <v>6</v>
      </c>
      <c r="H46" s="4"/>
      <c r="I46" s="63" t="s">
        <v>6</v>
      </c>
      <c r="J46" s="4"/>
      <c r="K46" s="4"/>
      <c r="L46" s="63" t="s">
        <v>6</v>
      </c>
      <c r="M46" s="68"/>
      <c r="N46" s="63" t="s">
        <v>6</v>
      </c>
      <c r="O46" s="136"/>
    </row>
    <row r="47" spans="2:15" ht="18.75" x14ac:dyDescent="0.3">
      <c r="B47" s="47"/>
      <c r="C47" s="49" t="s">
        <v>8</v>
      </c>
      <c r="D47" s="76"/>
      <c r="E47" s="76"/>
      <c r="F47" s="76"/>
      <c r="G47" s="137">
        <v>107.01597222222222</v>
      </c>
      <c r="H47" s="129"/>
      <c r="I47" s="138">
        <v>0.32500000000000001</v>
      </c>
      <c r="J47" s="131"/>
      <c r="K47" s="4"/>
      <c r="L47" s="138">
        <v>0.32500000000000001</v>
      </c>
      <c r="M47" s="132"/>
      <c r="N47" s="138">
        <v>0.32500000000000001</v>
      </c>
      <c r="O47" s="139"/>
    </row>
    <row r="48" spans="2:15" ht="18.75" x14ac:dyDescent="0.3">
      <c r="B48" s="47"/>
      <c r="C48" s="4"/>
      <c r="D48" s="133" t="s">
        <v>35</v>
      </c>
      <c r="E48" s="133"/>
      <c r="F48" s="133"/>
      <c r="G48" s="140">
        <f>IF(G47="","",G47)</f>
        <v>107.01597222222222</v>
      </c>
      <c r="H48" s="141" t="s">
        <v>21</v>
      </c>
      <c r="I48" s="140">
        <f>IF(I47="","",I47*24)</f>
        <v>7.8000000000000007</v>
      </c>
      <c r="J48" s="141" t="s">
        <v>38</v>
      </c>
      <c r="K48" s="52"/>
      <c r="L48" s="140">
        <f>IF(L47="","",L47*24*60)</f>
        <v>468.00000000000006</v>
      </c>
      <c r="M48" s="141" t="s">
        <v>39</v>
      </c>
      <c r="N48" s="142">
        <f>IF(N47="","",N47*24*60*60)</f>
        <v>28080.000000000004</v>
      </c>
      <c r="O48" s="143" t="s">
        <v>40</v>
      </c>
    </row>
    <row r="49" spans="2:15" ht="6" customHeight="1" x14ac:dyDescent="0.3">
      <c r="B49" s="144"/>
      <c r="C49" s="145"/>
      <c r="D49" s="146"/>
      <c r="E49" s="146"/>
      <c r="F49" s="146"/>
      <c r="G49" s="147"/>
      <c r="H49" s="148"/>
      <c r="I49" s="147"/>
      <c r="J49" s="148"/>
      <c r="K49" s="149"/>
      <c r="L49" s="147"/>
      <c r="M49" s="148"/>
      <c r="N49" s="147"/>
      <c r="O49" s="150"/>
    </row>
    <row r="50" spans="2:15" ht="18.75" x14ac:dyDescent="0.3">
      <c r="B50" s="47"/>
      <c r="C50" s="4"/>
      <c r="D50" s="68"/>
      <c r="E50" s="68"/>
      <c r="F50" s="68"/>
      <c r="G50" s="63" t="s">
        <v>50</v>
      </c>
      <c r="H50" s="151" t="s">
        <v>41</v>
      </c>
      <c r="I50" s="152" t="s">
        <v>42</v>
      </c>
      <c r="J50" s="4"/>
      <c r="K50" s="4"/>
      <c r="L50" s="153"/>
      <c r="M50" s="76"/>
      <c r="N50" s="66"/>
      <c r="O50" s="6"/>
    </row>
    <row r="51" spans="2:15" ht="18.75" x14ac:dyDescent="0.3">
      <c r="B51" s="47"/>
      <c r="C51" s="154" t="s">
        <v>43</v>
      </c>
      <c r="D51" s="68"/>
      <c r="E51" s="68"/>
      <c r="F51" s="68"/>
      <c r="G51" s="155">
        <v>4.1666666666666664E-2</v>
      </c>
      <c r="H51" s="156">
        <f>G51*1000</f>
        <v>41.666666666666664</v>
      </c>
      <c r="I51" s="157">
        <v>1</v>
      </c>
      <c r="J51" s="158" t="s">
        <v>44</v>
      </c>
      <c r="K51" s="64"/>
      <c r="L51" s="159">
        <f>IF(I51&gt;1000,"&lt; 1000 !",I51/1000)</f>
        <v>1E-3</v>
      </c>
      <c r="M51" s="160" t="s">
        <v>45</v>
      </c>
      <c r="N51" s="66"/>
      <c r="O51" s="6"/>
    </row>
    <row r="52" spans="2:15" ht="12.75" customHeight="1" x14ac:dyDescent="0.25">
      <c r="B52" s="47"/>
      <c r="C52" s="4"/>
      <c r="D52" s="68"/>
      <c r="E52" s="68"/>
      <c r="F52" s="68"/>
      <c r="G52" s="161" t="s">
        <v>46</v>
      </c>
      <c r="H52" s="162"/>
      <c r="I52" s="161" t="s">
        <v>41</v>
      </c>
      <c r="J52" s="76"/>
      <c r="K52" s="4"/>
      <c r="L52" s="161"/>
      <c r="M52" s="76"/>
      <c r="N52" s="66"/>
      <c r="O52" s="6"/>
    </row>
    <row r="53" spans="2:15" ht="12.75" hidden="1" customHeight="1" x14ac:dyDescent="0.25">
      <c r="B53" s="47"/>
      <c r="C53" s="4"/>
      <c r="D53" s="68"/>
      <c r="E53" s="68"/>
      <c r="F53" s="68"/>
      <c r="G53" s="68"/>
      <c r="H53" s="68"/>
      <c r="I53" s="68"/>
      <c r="J53" s="76"/>
      <c r="K53" s="4"/>
      <c r="L53" s="161"/>
      <c r="M53" s="76"/>
      <c r="N53" s="66"/>
      <c r="O53" s="6"/>
    </row>
    <row r="54" spans="2:15" hidden="1" x14ac:dyDescent="0.25">
      <c r="B54" s="47"/>
      <c r="C54" s="4"/>
      <c r="D54" s="68"/>
      <c r="E54" s="68"/>
      <c r="F54" s="68"/>
      <c r="G54" s="161"/>
      <c r="H54" s="161"/>
      <c r="I54" s="161"/>
      <c r="J54" s="76"/>
      <c r="K54" s="4"/>
      <c r="L54" s="161"/>
      <c r="M54" s="76"/>
      <c r="N54" s="66"/>
      <c r="O54" s="6"/>
    </row>
    <row r="55" spans="2:15" ht="18.75" x14ac:dyDescent="0.3">
      <c r="B55" s="144"/>
      <c r="C55" s="163"/>
      <c r="D55" s="146"/>
      <c r="E55" s="146"/>
      <c r="F55" s="146"/>
      <c r="G55" s="163"/>
      <c r="H55" s="145"/>
      <c r="I55" s="164"/>
      <c r="J55" s="165"/>
      <c r="K55" s="145"/>
      <c r="L55" s="166"/>
      <c r="M55" s="146"/>
      <c r="N55" s="167"/>
      <c r="O55" s="6"/>
    </row>
    <row r="56" spans="2:15" x14ac:dyDescent="0.25">
      <c r="B56" s="168"/>
      <c r="C56" s="169"/>
      <c r="D56" s="168"/>
      <c r="E56" s="168"/>
      <c r="F56" s="168"/>
      <c r="G56" s="168"/>
      <c r="H56" s="168"/>
      <c r="I56" s="170"/>
      <c r="J56" s="168"/>
      <c r="K56" s="168"/>
      <c r="L56" s="168"/>
      <c r="M56" s="171"/>
      <c r="N56" s="175" t="s">
        <v>53</v>
      </c>
      <c r="O56" s="174"/>
    </row>
  </sheetData>
  <sheetProtection algorithmName="SHA-512" hashValue="LXF61TacKB/9ORbG8gt5lKWw6a7RMursMbFlTEmkQA6G07uTBPcBrdqK9qNp8tUFbVYvVhOgEL1HMhnmrCU6eA==" saltValue="NxItg77/7rP6stL7b0AxHg==" spinCount="100000" sheet="1" objects="1" scenarios="1"/>
  <hyperlinks>
    <hyperlink ref="C4" r:id="rId1" xr:uid="{00000000-0004-0000-0000-000000000000}"/>
  </hyperlinks>
  <printOptions horizontalCentered="1"/>
  <pageMargins left="0.31496062992125984" right="0.31496062992125984" top="0.59055118110236227" bottom="0.59055118110236227" header="0.31496062992125984" footer="0.31496062992125984"/>
  <pageSetup paperSize="9" scale="75" orientation="landscape" horizontalDpi="300" verticalDpi="300" r:id="rId2"/>
  <headerFooter>
    <oddFooter>&amp;C&amp;A aus dem Excel-Album SC026   © Auvista Software Verlag München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Zeit-Umrechnungen</vt:lpstr>
      <vt:lpstr>'Zeit-Umrechnungen'!Druckbereich</vt:lpstr>
    </vt:vector>
  </TitlesOfParts>
  <Company>© Auvista Software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Zeitumrechnungen, eine Datei aus SC026</dc:title>
  <dc:subject>Umrechnungen von Excel-Zeitformaten</dc:subject>
  <dc:creator>Auvista Verlag</dc:creator>
  <cp:lastModifiedBy>Thomas Pfeiffer</cp:lastModifiedBy>
  <cp:lastPrinted>2025-09-03T15:07:17Z</cp:lastPrinted>
  <dcterms:created xsi:type="dcterms:W3CDTF">2013-11-05T15:05:13Z</dcterms:created>
  <dcterms:modified xsi:type="dcterms:W3CDTF">2025-09-03T15:11:43Z</dcterms:modified>
</cp:coreProperties>
</file>