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0_Sta_Son_Ja\Z_SC027\Aus_XZ400\Zeit_Mitarbeiter\August_bis_Februar_26\"/>
    </mc:Choice>
  </mc:AlternateContent>
  <xr:revisionPtr revIDLastSave="0" documentId="13_ncr:1_{93772326-6A46-4F4D-BA80-404601A045C6}" xr6:coauthVersionLast="47" xr6:coauthVersionMax="47" xr10:uidLastSave="{00000000-0000-0000-0000-000000000000}"/>
  <workbookProtection workbookAlgorithmName="SHA-512" workbookHashValue="QkK066xTjuSD/xKWnl/9M6XKgyolmJuF7y9nHYHyMgo0TzfUwkM9xTDPoWwevnvq+CN+VTTyXq9+WIwOdiEKPw==" workbookSaltValue="McaKVF8fZHyBYXqdxyucWg==" workbookSpinCount="100000" lockStructure="1"/>
  <bookViews>
    <workbookView xWindow="-120" yWindow="-120" windowWidth="25440" windowHeight="15390" tabRatio="876" xr2:uid="{00000000-000D-0000-FFFF-FFFF00000000}"/>
  </bookViews>
  <sheets>
    <sheet name="Zentrale" sheetId="10" r:id="rId1"/>
    <sheet name="Allg. Angaben" sheetId="3" r:id="rId2"/>
    <sheet name="Stundenerfassung" sheetId="4" r:id="rId3"/>
    <sheet name="$" sheetId="5" r:id="rId4"/>
    <sheet name="Dia-Zeit" sheetId="6" r:id="rId5"/>
    <sheet name="Dia-Geld" sheetId="7" r:id="rId6"/>
    <sheet name="Rentabilität" sheetId="8" r:id="rId7"/>
    <sheet name="N" sheetId="9" r:id="rId8"/>
    <sheet name="Dokumentation" sheetId="11" r:id="rId9"/>
  </sheets>
  <definedNames>
    <definedName name="_xlnm.Print_Area" localSheetId="3">'$'!$B$2:$J$29</definedName>
    <definedName name="_xlnm.Print_Area" localSheetId="1">'Allg. Angaben'!$B$2:$G$13</definedName>
    <definedName name="_xlnm.Print_Area" localSheetId="5">'Dia-Geld'!$A$2:$L$33</definedName>
    <definedName name="_xlnm.Print_Area" localSheetId="4">'Dia-Zeit'!$A$2:$L$33</definedName>
    <definedName name="_xlnm.Print_Area" localSheetId="8">Dokumentation!$B$2:$J$108</definedName>
    <definedName name="_xlnm.Print_Area" localSheetId="6">Rentabilität!$A$2:$L$34</definedName>
    <definedName name="_xlnm.Print_Area" localSheetId="2">Stundenerfassung!$B$6:$AQ$33</definedName>
    <definedName name="_xlnm.Print_Area" localSheetId="0">Zentrale!$B$2:$F$47</definedName>
    <definedName name="_xlnm.Print_Titles" localSheetId="8">Dokumentation!$2:$4</definedName>
  </definedNames>
  <calcPr calcId="191029"/>
</workbook>
</file>

<file path=xl/calcChain.xml><?xml version="1.0" encoding="utf-8"?>
<calcChain xmlns="http://schemas.openxmlformats.org/spreadsheetml/2006/main">
  <c r="E4" i="4" l="1"/>
  <c r="E9" i="4"/>
  <c r="F9" i="4" l="1"/>
  <c r="E30" i="4"/>
  <c r="A33" i="8"/>
  <c r="D12" i="5"/>
  <c r="D13" i="5"/>
  <c r="D14" i="5"/>
  <c r="AH2" i="4"/>
  <c r="C32" i="4"/>
  <c r="AH3" i="4"/>
  <c r="D15" i="4"/>
  <c r="D14" i="4"/>
  <c r="D13" i="4"/>
  <c r="D12" i="4"/>
  <c r="D11" i="4"/>
  <c r="D10" i="4"/>
  <c r="AO10" i="4"/>
  <c r="AO30" i="4" s="1"/>
  <c r="AO11" i="4"/>
  <c r="F7" i="5" s="1"/>
  <c r="AO12" i="4"/>
  <c r="AO13" i="4"/>
  <c r="F9" i="5"/>
  <c r="H9" i="5"/>
  <c r="AO14" i="4"/>
  <c r="F10" i="5" s="1"/>
  <c r="H10" i="5" s="1"/>
  <c r="AO15" i="4"/>
  <c r="F11" i="5" s="1"/>
  <c r="H11" i="5" s="1"/>
  <c r="G30" i="4"/>
  <c r="F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H29" i="5"/>
  <c r="J29" i="5" s="1"/>
  <c r="C29" i="5"/>
  <c r="D7" i="5"/>
  <c r="D8" i="5"/>
  <c r="D9" i="5"/>
  <c r="D10" i="5"/>
  <c r="D11" i="5"/>
  <c r="D28" i="5"/>
  <c r="D6" i="5"/>
  <c r="J32" i="7"/>
  <c r="L32" i="7" s="1"/>
  <c r="A32" i="7"/>
  <c r="J32" i="6"/>
  <c r="L32" i="6" s="1"/>
  <c r="A32" i="6"/>
  <c r="J33" i="8"/>
  <c r="L33" i="8" s="1"/>
  <c r="E8" i="4"/>
  <c r="C3" i="4"/>
  <c r="F6" i="5"/>
  <c r="H6" i="5"/>
  <c r="F8" i="5"/>
  <c r="H8" i="5" s="1"/>
  <c r="H7" i="5" l="1"/>
  <c r="H27" i="5" s="1"/>
  <c r="C27" i="5"/>
  <c r="F27" i="5"/>
  <c r="E7" i="4"/>
  <c r="G8" i="4"/>
  <c r="F7" i="4"/>
  <c r="G9" i="4"/>
  <c r="F8" i="4"/>
  <c r="G27" i="5" l="1"/>
  <c r="G26" i="5"/>
  <c r="H9" i="4"/>
  <c r="G7" i="4"/>
  <c r="H8" i="4"/>
  <c r="H7" i="4" l="1"/>
  <c r="I8" i="4"/>
  <c r="I9" i="4"/>
  <c r="J8" i="4" l="1"/>
  <c r="I7" i="4"/>
  <c r="J9" i="4"/>
  <c r="J7" i="4" l="1"/>
  <c r="K8" i="4"/>
  <c r="K9" i="4"/>
  <c r="K7" i="4" l="1"/>
  <c r="L9" i="4"/>
  <c r="L8" i="4"/>
  <c r="M8" i="4" l="1"/>
  <c r="M9" i="4"/>
  <c r="L7" i="4"/>
  <c r="N9" i="4" l="1"/>
  <c r="N8" i="4"/>
  <c r="M7" i="4"/>
  <c r="O8" i="4" l="1"/>
  <c r="N7" i="4"/>
  <c r="O9" i="4"/>
  <c r="O7" i="4" l="1"/>
  <c r="P9" i="4"/>
  <c r="P8" i="4"/>
  <c r="P7" i="4" l="1"/>
  <c r="Q8" i="4"/>
  <c r="Q9" i="4"/>
  <c r="R8" i="4" l="1"/>
  <c r="Q7" i="4"/>
  <c r="R9" i="4"/>
  <c r="S9" i="4" l="1"/>
  <c r="S8" i="4"/>
  <c r="R7" i="4"/>
  <c r="S7" i="4" l="1"/>
  <c r="T8" i="4"/>
  <c r="T9" i="4"/>
  <c r="T7" i="4" l="1"/>
  <c r="U8" i="4"/>
  <c r="U9" i="4"/>
  <c r="V8" i="4" l="1"/>
  <c r="V9" i="4"/>
  <c r="U7" i="4"/>
  <c r="W9" i="4" l="1"/>
  <c r="W8" i="4"/>
  <c r="V7" i="4"/>
  <c r="X9" i="4" l="1"/>
  <c r="X8" i="4"/>
  <c r="W7" i="4"/>
  <c r="X7" i="4" l="1"/>
  <c r="Y9" i="4"/>
  <c r="Y8" i="4"/>
  <c r="Y7" i="4" l="1"/>
  <c r="Z8" i="4"/>
  <c r="Z9" i="4"/>
  <c r="AA8" i="4" l="1"/>
  <c r="Z7" i="4"/>
  <c r="AA9" i="4"/>
  <c r="AA7" i="4" l="1"/>
  <c r="AB9" i="4"/>
  <c r="AB8" i="4"/>
  <c r="AC9" i="4" l="1"/>
  <c r="AB7" i="4"/>
  <c r="AC8" i="4"/>
  <c r="AC7" i="4" l="1"/>
  <c r="AD8" i="4"/>
  <c r="AD9" i="4"/>
  <c r="AE8" i="4" l="1"/>
  <c r="AD7" i="4"/>
  <c r="AE9" i="4"/>
  <c r="AF9" i="4" l="1"/>
  <c r="AF8" i="4"/>
  <c r="AE7" i="4"/>
  <c r="AG8" i="4" l="1"/>
  <c r="AG9" i="4"/>
  <c r="AF7" i="4"/>
  <c r="AH9" i="4" l="1"/>
  <c r="AH8" i="4"/>
  <c r="AG7" i="4"/>
  <c r="AH7" i="4" l="1"/>
  <c r="AI9" i="4"/>
  <c r="AI8" i="4"/>
  <c r="AJ8" i="4" l="1"/>
  <c r="AI7" i="4"/>
  <c r="AJ9" i="4"/>
  <c r="AJ7" i="4" l="1"/>
  <c r="AK8" i="4"/>
  <c r="AK9" i="4"/>
  <c r="AL9" i="4" l="1"/>
  <c r="AL8" i="4"/>
  <c r="AK7" i="4"/>
  <c r="AM9" i="4" l="1"/>
  <c r="AL7" i="4"/>
  <c r="AM8" i="4"/>
  <c r="AM7" i="4" l="1"/>
  <c r="AN8" i="4"/>
  <c r="AN9" i="4"/>
  <c r="AN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Ein geschätzter Microsoft Office Anwender</author>
  </authors>
  <commentList>
    <comment ref="C5" authorId="0" shapeId="0" xr:uid="{00000000-0006-0000-0100-000001000000}">
      <text>
        <r>
          <rPr>
            <sz val="8"/>
            <color indexed="81"/>
            <rFont val="Arial"/>
            <family val="2"/>
          </rPr>
          <t>Hier können Sie den Namen Ihrer Firma oder Abteilung angeben.</t>
        </r>
      </text>
    </comment>
    <comment ref="C6" authorId="0" shapeId="0" xr:uid="{00000000-0006-0000-0100-000002000000}">
      <text>
        <r>
          <rPr>
            <sz val="8"/>
            <color indexed="81"/>
            <rFont val="Arial"/>
            <family val="2"/>
          </rPr>
          <t>In dieses Feld können Sie Ihren Namen eintragen.</t>
        </r>
      </text>
    </comment>
    <comment ref="C7" authorId="0" shapeId="0" xr:uid="{00000000-0006-0000-0100-000003000000}">
      <text>
        <r>
          <rPr>
            <sz val="8"/>
            <color indexed="81"/>
            <rFont val="Arial"/>
            <family val="2"/>
          </rPr>
          <t>Geben Sie hier den ersten Kalendertag des aktuellen Abrechnungszeitraumes ein.
Beispiel:
Für den 20. März würden Sie hier nur eingeben
20.3
und bestätigen. Beachte! Kein Punkt hinter der Monatsangabe.</t>
        </r>
      </text>
    </comment>
    <comment ref="E7" authorId="0" shapeId="0" xr:uid="{00000000-0006-0000-0100-000004000000}">
      <text>
        <r>
          <rPr>
            <sz val="8"/>
            <color indexed="81"/>
            <rFont val="Arial"/>
            <family val="2"/>
          </rPr>
          <t>Geben Sie hier den ersten Kalendertag des aktuellen Abrechnungszeitraumes ein.
Beispiel:
Für den 20. März würden Sie hier nur eingeben
20.3
und bestätigen. Beachte! Kein Punkt hinter der Monatsangabe.</t>
        </r>
      </text>
    </comment>
    <comment ref="C8" authorId="0" shapeId="0" xr:uid="{00000000-0006-0000-0100-000005000000}">
      <text>
        <r>
          <rPr>
            <sz val="8"/>
            <color indexed="81"/>
            <rFont val="Arial"/>
            <family val="2"/>
          </rPr>
          <t>Geben Sie hier den letzten Kalendertag des aktuellen Abrechnungszeitraumes ein; wenn Sie ihn nicht wissen, lassen Sie dieses Feld leer.
Beispiel:
Für den 19. April würden Sie hier nur eingeben
19.4
und bestätigen. Beachte! Kein Punkt hinter der Monatsangabe.</t>
        </r>
      </text>
    </comment>
    <comment ref="E8" authorId="0" shapeId="0" xr:uid="{00000000-0006-0000-0100-000006000000}">
      <text>
        <r>
          <rPr>
            <sz val="8"/>
            <color indexed="81"/>
            <rFont val="Arial"/>
            <family val="2"/>
          </rPr>
          <t>Geben Sie hier den letzten Kalendertag des aktuellen Abrechnungszeitraumes ein; wenn Sie ihn nicht wissen, lassen Sie dieses Feld leer.
Beispiel:
Für den 19. April würden Sie hier nur eingeben
19.4
und bestätigen. Beachte! Kein Punkt hinter der Monatsangabe.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Ein geschätzter Microsoft Office Anwender</author>
  </authors>
  <commentList>
    <comment ref="C2" authorId="0" shapeId="0" xr:uid="{00000000-0006-0000-0200-000001000000}">
      <text>
        <r>
          <rPr>
            <sz val="10"/>
            <color indexed="81"/>
            <rFont val="Arial"/>
            <family val="2"/>
          </rPr>
          <t>Sollten Ihnen die Mitarbeiterstunden nur exakt in Stunden und Minuten vorliegen, können Sie sie mit dieser Rechenhilfe in Dezimalzahlen umwandeln.
Beispiel:
Für 8 Stunden und 37 Minuten geben Sie ein: 8:37
Die entsprechende Dezimalzahl lesen Sie im Feld darunter ab.</t>
        </r>
      </text>
    </comment>
    <comment ref="E7" authorId="0" shapeId="0" xr:uid="{00000000-0006-0000-0200-000002000000}">
      <text>
        <r>
          <rPr>
            <sz val="10"/>
            <color indexed="81"/>
            <rFont val="Arial"/>
            <family val="2"/>
          </rPr>
          <t>Diese Zeilen füllen sich automatisch, wenn Sie Beginn und Ende des Erfassungszeitraumes im Angabenblatt A eingetragen haben.</t>
        </r>
      </text>
    </comment>
    <comment ref="C10" authorId="0" shapeId="0" xr:uid="{00000000-0006-0000-0200-000003000000}">
      <text>
        <r>
          <rPr>
            <sz val="10"/>
            <color indexed="81"/>
            <rFont val="Arial"/>
            <family val="2"/>
          </rPr>
          <t xml:space="preserve">Geben Sie in diese Spalte die Namen der einzelnen Mitarbeiter ein. </t>
        </r>
      </text>
    </comment>
    <comment ref="E10" authorId="0" shapeId="0" xr:uid="{00000000-0006-0000-0200-000004000000}">
      <text>
        <r>
          <rPr>
            <sz val="10"/>
            <color indexed="81"/>
            <rFont val="Arial"/>
            <family val="2"/>
          </rPr>
          <t>Da diese Datei vorwiegend der Kalkulation dient, sind der Einfachheit halber zur Eingabe nur Dezimalzahlen vorgesehen.
Beispiel:
Dreieinhalb Stunden =                    3,5
Fünf Stunden + Dreiviertelstunde = 5,75
Acht Stunden =                               8
Als Ergebnis werden automatisch Stunden und Minuten errechnet. Wie die Zahlen erfasst sind, sehen Sie nach dem Aktivieren einer Zelle in der Textzeile.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Ein geschätzter Microsoft Office Anwender</author>
  </authors>
  <commentList>
    <comment ref="D6" authorId="0" shapeId="0" xr:uid="{00000000-0006-0000-0300-000001000000}">
      <text>
        <r>
          <rPr>
            <sz val="10"/>
            <color indexed="81"/>
            <rFont val="Arial"/>
            <family val="2"/>
          </rPr>
          <t>Direkte Übernahme der Namen aus dem Blatt Stundenerfassung. Wenn Sie die Namen ändern wollen, ändern Sie sie bitte dort.</t>
        </r>
      </text>
    </comment>
    <comment ref="F6" authorId="0" shapeId="0" xr:uid="{00000000-0006-0000-0300-000002000000}">
      <text>
        <r>
          <rPr>
            <sz val="10"/>
            <color indexed="81"/>
            <rFont val="Arial"/>
            <family val="2"/>
          </rPr>
          <t>Direkte Übernahme der Werte aus dem Blatt Stundenerfassung. Wenn Sie die Stundenzahl ändern wollen, ändern Sie sie bitte dort.</t>
        </r>
      </text>
    </comment>
    <comment ref="G6" authorId="0" shapeId="0" xr:uid="{00000000-0006-0000-0300-000003000000}">
      <text>
        <r>
          <rPr>
            <sz val="10"/>
            <color indexed="81"/>
            <rFont val="Arial"/>
            <family val="2"/>
          </rPr>
          <t>Geben Sie hier die Stundensätze Ihrer Mitarbeiter ein; bei fest angestellten Mitarbeitern sollten Sie für eine vernünftige Kostenkontrolle individuell die AG-Anteile gleich in die Stunde mit einrechnen.</t>
        </r>
      </text>
    </comment>
    <comment ref="I6" authorId="0" shapeId="0" xr:uid="{00000000-0006-0000-0300-000004000000}">
      <text>
        <r>
          <rPr>
            <sz val="10"/>
            <color indexed="81"/>
            <rFont val="Arial"/>
            <family val="2"/>
          </rPr>
          <t>Wenn Sie für den Erfassungszeitraum ein Gehalt oder einen Festbetrag hier in diese Spalte eintragen, wird dieser anstelle des Stundensatzes übernommen.</t>
        </r>
      </text>
    </comment>
  </commentList>
</comments>
</file>

<file path=xl/sharedStrings.xml><?xml version="1.0" encoding="utf-8"?>
<sst xmlns="http://schemas.openxmlformats.org/spreadsheetml/2006/main" count="216" uniqueCount="171">
  <si>
    <t>Stundenerfassung</t>
  </si>
  <si>
    <t>$</t>
  </si>
  <si>
    <t>Dia-Zeit</t>
  </si>
  <si>
    <t>Dia-Geld</t>
  </si>
  <si>
    <t>Rentabilität</t>
  </si>
  <si>
    <t>N</t>
  </si>
  <si>
    <t>Alle Rechte vorbehalten. Diese Vorlagen einschließlich aller ihrer Teile sind</t>
  </si>
  <si>
    <t xml:space="preserve">urheberrechtlich geschützt. Jede Verwertung außerhalb des Urhebergesetzes </t>
  </si>
  <si>
    <t>und strafbar. Dies gilt insbesondere für Reproduktionen, Übersetzungen,</t>
  </si>
  <si>
    <t>Vervielfältigungen, Verbreitungen und Verarbeitungen in elektronischen Systemen.</t>
  </si>
  <si>
    <t>1.</t>
  </si>
  <si>
    <t>Tageszahl, Punkt, Monatszahl</t>
  </si>
  <si>
    <t>Die Felder sind auf diese Eingaben formatiert.</t>
  </si>
  <si>
    <t>2.</t>
  </si>
  <si>
    <t>0,75 wäre in dieser Datei somit eine dreiviertel Stunde.</t>
  </si>
  <si>
    <t>Am Bildschirm werden in der Tabelle nur gerundete Zahlen dargestellt.</t>
  </si>
  <si>
    <t>Bei der Berechnung und auf den Ausdrucken werden jedoch die Nach-</t>
  </si>
  <si>
    <t>kommastellen berücksichtigt.</t>
  </si>
  <si>
    <t>3.</t>
  </si>
  <si>
    <t>Überschreiben Sie die Eingaben oder, falls Sie in das falsche Feld</t>
  </si>
  <si>
    <t xml:space="preserve">eingetragen haben, löschen Sie die Zahl und tragen sie in das </t>
  </si>
  <si>
    <t>richtige Feld ein. Excel verliert sonst die Feldbezüge.</t>
  </si>
  <si>
    <t>4.</t>
  </si>
  <si>
    <t>Eintragungen sind nur in den weißen Feldern vorgesehen.</t>
  </si>
  <si>
    <t>Befinden sich bereits Texte in den Zellen, löschen oder überschreiben Sie diese.</t>
  </si>
  <si>
    <t>In diesem Blatt können Sie die Firmenbezeichnung und Ihren Namen</t>
  </si>
  <si>
    <t xml:space="preserve">eingeben. Beide Angaben werden somit automatisch in den anderen </t>
  </si>
  <si>
    <t>Blättern eingetragen. Im dritten Feld geben Sie das Anfangsdatum des</t>
  </si>
  <si>
    <t>Erfassungszeitraumes an, im vierten Feld das letzte Datum. In den</t>
  </si>
  <si>
    <t>nachfolgenden Blättern werden die Monatstage daraus errechnet.</t>
  </si>
  <si>
    <t>Monat</t>
  </si>
  <si>
    <t>In dieser Zeile errechnet sich die Monatszahl nach</t>
  </si>
  <si>
    <t>der Datumsangabe auf dem Angabenblatt A.</t>
  </si>
  <si>
    <t>Kalendertage</t>
  </si>
  <si>
    <t>In dieser Zeile errechnen sich die Kalendertage nach</t>
  </si>
  <si>
    <t>Mitarbeiter</t>
  </si>
  <si>
    <t>Die Namen, die Sie hier eingeben, werden</t>
  </si>
  <si>
    <t>auf allen Diagrammen mit eingeblendet.</t>
  </si>
  <si>
    <t>Stunden pro Tag</t>
  </si>
  <si>
    <t>Die auf den jeweiligen Tag bezogene Summe</t>
  </si>
  <si>
    <t>der eingetragenen Mitarbeiterstunden.</t>
  </si>
  <si>
    <t>Std/Mitarbeiter</t>
  </si>
  <si>
    <t>Die auf den jeweiligen Mitarbeiter bezogene Summe</t>
  </si>
  <si>
    <t>der täglich auf ihn eingetragenen Stunden.</t>
  </si>
  <si>
    <t>Std insgesamt</t>
  </si>
  <si>
    <t>Die Summe aller Stunden im Untersuchungs-</t>
  </si>
  <si>
    <t>zeitraum wird ebenfalls automatisch errechnet.</t>
  </si>
  <si>
    <t>Stundenfelder</t>
  </si>
  <si>
    <t>Stunden der einzelnen Mitarbeiter eingetragen werden.</t>
  </si>
  <si>
    <t>Rechenhilfe!</t>
  </si>
  <si>
    <t>Da diese Datei vorwiegend der Kalkulation dient,</t>
  </si>
  <si>
    <t>sind die Zellen auf Dezimalzahlen formatiert. So können</t>
  </si>
  <si>
    <t>Sie schnell ganze Stunden als Zahlen eingeben. Liegen</t>
  </si>
  <si>
    <t>Ihnen jedoch nur Stunden und Minuten vor, und Sie</t>
  </si>
  <si>
    <t>benötigen exakte Ergebnisse, geben Sie in das weiße</t>
  </si>
  <si>
    <t>Feld Stundenzahl, Doppelpunkt, Minutenzahl ein</t>
  </si>
  <si>
    <t xml:space="preserve">und lesen in der Zelle darunter die entsprechende </t>
  </si>
  <si>
    <t>Dezimalzahl ab.</t>
  </si>
  <si>
    <t>Beispiel:</t>
  </si>
  <si>
    <t>Für 8 Stunden und 37 Minuten geben Sie ein:</t>
  </si>
  <si>
    <t>8:37            und bestätigen.</t>
  </si>
  <si>
    <t>Diese 8,62 tragen Sie in das entsprechende Stundenfeld ein.</t>
  </si>
  <si>
    <t>Mit dieser Seite können Sie Kosten oder Preise erfassen, kalkulieren</t>
  </si>
  <si>
    <t>oder analysieren. Bei den Personen, mit denen Sie Festpreise ausgehandelt</t>
  </si>
  <si>
    <t>haben oder die Gehälter beziehen, können Sie die Werte in die Spalte "Gehalt"</t>
  </si>
  <si>
    <t>eintragen.</t>
  </si>
  <si>
    <t xml:space="preserve">Diagramm/Zeit - stellt automatisch die Arbeitsleistung pro </t>
  </si>
  <si>
    <t>Mitarbeiter in Stunden dar.</t>
  </si>
  <si>
    <t>Diagramm/Geld - stellt automatisch die Einnahmen oder die Kosten</t>
  </si>
  <si>
    <t>pro Mitarbeiter im Erfassungszeitraum dar.</t>
  </si>
  <si>
    <t>Quantitativer Leistungsvergleich bezüglich Einnahmen/Kosten pro</t>
  </si>
  <si>
    <t>Mitarbeiter im Verhältnis zum Zeitaufwand.</t>
  </si>
  <si>
    <t>Dieses Blatt ist für eigene Notizen vorgesehen.</t>
  </si>
  <si>
    <t>Allgemein:</t>
  </si>
  <si>
    <t>Die einzelnen Blätter sind in der Originalvorlage so ausgerichtet,</t>
  </si>
  <si>
    <t>ausgedruckt werden können.</t>
  </si>
  <si>
    <t>Musterdatei laden und vergleichen.</t>
  </si>
  <si>
    <t>Sollten Sie weitere Fragen zur Excel-Bedienung haben, nutzen Sie</t>
  </si>
  <si>
    <t>Leiste tippen und die Frage eingeben.</t>
  </si>
  <si>
    <t>Angaben, die Sie auf diesem Blatt machen, werden auf den nachfolgenden Blättern  eingeblendet bzw. eingerechnet.</t>
  </si>
  <si>
    <t>Die vorgegebenen Texte einfach löschen oder überschreiben.</t>
  </si>
  <si>
    <t>Firma</t>
  </si>
  <si>
    <t>»</t>
  </si>
  <si>
    <t>Name</t>
  </si>
  <si>
    <t>Erster Tag</t>
  </si>
  <si>
    <t>Letzter Tag</t>
  </si>
  <si>
    <t>à</t>
  </si>
  <si>
    <t>Nr.</t>
  </si>
  <si>
    <t>â</t>
  </si>
  <si>
    <t>Std</t>
  </si>
  <si>
    <t>insgesamt</t>
  </si>
  <si>
    <t>Einnahmen/Kosten pro Mitarbeiter im Erfassungszeitraum</t>
  </si>
  <si>
    <t>Name, Vorname</t>
  </si>
  <si>
    <t>Stunden</t>
  </si>
  <si>
    <t>Geld/Std</t>
  </si>
  <si>
    <t>Gehalt</t>
  </si>
  <si>
    <t>Eingesetzte Mitarbeiter</t>
  </si>
  <si>
    <t>Gesamtstunden</t>
  </si>
  <si>
    <t>Einnahmen/Kosten</t>
  </si>
  <si>
    <t>bis</t>
  </si>
  <si>
    <t>Erfassungszeitraum von:</t>
  </si>
  <si>
    <t>Freies Blatt für eigene Eintragungen</t>
  </si>
  <si>
    <t>Mit der Datei BMitarb.xls können Sie sich eine ausgefüllte</t>
  </si>
  <si>
    <t>Dokumentation</t>
  </si>
  <si>
    <t>Allg. Angaben</t>
  </si>
  <si>
    <t>Unsere Excel-Anwendungen sind nach speziellen Kundenwünschen entwickelt und</t>
  </si>
  <si>
    <t>Zur Zentrale</t>
  </si>
  <si>
    <t>Zentrale</t>
  </si>
  <si>
    <t>den Microsoft Hilfeassistenten, indem Sie auf das ? in der oberen</t>
  </si>
  <si>
    <t>In diese Felder können die tageweise erfassten</t>
  </si>
  <si>
    <t>dass sie über das Druckersymbol auf DIN A4-Grösse blattfüllend</t>
  </si>
  <si>
    <t>Hinweis zum Urheberrecht</t>
  </si>
  <si>
    <t>Urheber</t>
  </si>
  <si>
    <t xml:space="preserve">Zentrales Blatt, von dem aus man in alle anderen Tabellen dieser </t>
  </si>
  <si>
    <t xml:space="preserve">Datei springen kann. </t>
  </si>
  <si>
    <t>Nimm Auvista - Zeiterfassungen mit Excel</t>
  </si>
  <si>
    <t>Maier</t>
  </si>
  <si>
    <t>Müller</t>
  </si>
  <si>
    <t>Beschreibung der Eingaben</t>
  </si>
  <si>
    <t>Allgemeine Angaben</t>
  </si>
  <si>
    <t>Tagesleistung pro Mitarbeiter</t>
  </si>
  <si>
    <t>Preis/Kosten</t>
  </si>
  <si>
    <t>Notizen - freies Blatt</t>
  </si>
  <si>
    <t>Hier sind Sie gerade</t>
  </si>
  <si>
    <t>Zeit-Diagramm</t>
  </si>
  <si>
    <t>Geld-Diagramm</t>
  </si>
  <si>
    <t>Leistungsvergleich</t>
  </si>
  <si>
    <t>Die größte Sammlung an makrofreien deutschen Excel-Anwendungen</t>
  </si>
  <si>
    <t>Habacher Str. 1</t>
  </si>
  <si>
    <t>81377 München</t>
  </si>
  <si>
    <t>++49 / (0)89 / 98 29 05 73</t>
  </si>
  <si>
    <t>Nach oben</t>
  </si>
  <si>
    <t>B</t>
  </si>
  <si>
    <t>Beschreibung: Das Wichtigste zuerst</t>
  </si>
  <si>
    <t>erwerbbaren Dateien</t>
  </si>
  <si>
    <t>sind nicht begrenzt.</t>
  </si>
  <si>
    <t>Einnahmen/ Kosten</t>
  </si>
  <si>
    <t>Schmidt</t>
  </si>
  <si>
    <t>Beispiel</t>
  </si>
  <si>
    <t>Auvista Software Verlag</t>
  </si>
  <si>
    <t xml:space="preserve">Sollten sich die Bezüge bereits verloren haben, Sie sehen dann #Bezug! </t>
  </si>
  <si>
    <t>in den entsprechenden Feldern, dann machen Sie entweder den Vorgang</t>
  </si>
  <si>
    <t>rückgängig, oder Sie drucken das bestehende Zwischenergebnis aus und</t>
  </si>
  <si>
    <t>laden sich diese Datei neu von der CD oder aus Ihrer Sicherung.</t>
  </si>
  <si>
    <t>&lt;&lt;&lt; entspricht der Zeitangabe in Dezimalzahlen</t>
  </si>
  <si>
    <t>&lt;&lt;&lt; Rechenhilfe: Geleistete Zeit in Stunden, Doppelpunkt, Minuten eingeben</t>
  </si>
  <si>
    <t>Die mit XZ400</t>
  </si>
  <si>
    <t>Zeiterfassung von mehreren Mitarbeitern in einer Datei aus XZ400</t>
  </si>
  <si>
    <t>Obere Zeile in /Allg. Angaben/</t>
  </si>
  <si>
    <t>Untere Zeile in /Allg. Angaben/</t>
  </si>
  <si>
    <t xml:space="preserve"> Mehr über den Inhalt von XZ400 auf:</t>
  </si>
  <si>
    <t xml:space="preserve"> https://www.Auvista.de/XZ400.htm</t>
  </si>
  <si>
    <r>
      <t>Nimm Au</t>
    </r>
    <r>
      <rPr>
        <b/>
        <sz val="35"/>
        <color indexed="10"/>
        <rFont val="Calibri"/>
        <family val="2"/>
      </rPr>
      <t>vis</t>
    </r>
    <r>
      <rPr>
        <b/>
        <sz val="35"/>
        <rFont val="Calibri"/>
        <family val="2"/>
      </rPr>
      <t>ta</t>
    </r>
    <r>
      <rPr>
        <sz val="12"/>
        <rFont val="Calibri"/>
        <family val="2"/>
      </rPr>
      <t xml:space="preserve"> - Fertige Excel-Anwendungen</t>
    </r>
  </si>
  <si>
    <r>
      <t>Zeiterfassung von mehreren Mitarbeitern in einer Tabelle - aus X</t>
    </r>
    <r>
      <rPr>
        <b/>
        <sz val="12"/>
        <color indexed="30"/>
        <rFont val="Calibri"/>
        <family val="2"/>
      </rPr>
      <t>Z</t>
    </r>
    <r>
      <rPr>
        <b/>
        <sz val="12"/>
        <rFont val="Calibri"/>
        <family val="2"/>
      </rPr>
      <t>400</t>
    </r>
  </si>
  <si>
    <r>
      <t>für den professionellen Excel-Einsatz finden Sie im Internet unter  https://www.Au</t>
    </r>
    <r>
      <rPr>
        <sz val="10"/>
        <color indexed="10"/>
        <rFont val="Calibri"/>
        <family val="2"/>
      </rPr>
      <t>vis</t>
    </r>
    <r>
      <rPr>
        <sz val="10"/>
        <rFont val="Calibri"/>
        <family val="2"/>
      </rPr>
      <t>ta.de.</t>
    </r>
  </si>
  <si>
    <r>
      <t>https://www.Au</t>
    </r>
    <r>
      <rPr>
        <sz val="10"/>
        <color indexed="10"/>
        <rFont val="Calibri"/>
        <family val="2"/>
      </rPr>
      <t>vis</t>
    </r>
    <r>
      <rPr>
        <sz val="10"/>
        <color indexed="8"/>
        <rFont val="Calibri"/>
        <family val="2"/>
      </rPr>
      <t>ta.de</t>
    </r>
  </si>
  <si>
    <r>
      <t xml:space="preserve">In dieser Datei gibt es </t>
    </r>
    <r>
      <rPr>
        <b/>
        <sz val="10"/>
        <color indexed="10"/>
        <rFont val="Calibri"/>
        <family val="2"/>
      </rPr>
      <t>vier</t>
    </r>
    <r>
      <rPr>
        <sz val="10"/>
        <rFont val="Calibri"/>
        <family val="2"/>
      </rPr>
      <t xml:space="preserve"> Grundregeln zu beachten:</t>
    </r>
  </si>
  <si>
    <r>
      <t xml:space="preserve">Datumseingabe:  </t>
    </r>
    <r>
      <rPr>
        <b/>
        <sz val="14"/>
        <color indexed="10"/>
        <rFont val="Calibri"/>
        <family val="2"/>
      </rPr>
      <t>20.3</t>
    </r>
  </si>
  <si>
    <r>
      <t xml:space="preserve">Stundeneingabe:  </t>
    </r>
    <r>
      <rPr>
        <b/>
        <sz val="14"/>
        <color indexed="10"/>
        <rFont val="Calibri"/>
        <family val="2"/>
      </rPr>
      <t>1,5</t>
    </r>
  </si>
  <si>
    <r>
      <t xml:space="preserve">Stunden als Dezimalzahlen eingeben, hier </t>
    </r>
    <r>
      <rPr>
        <b/>
        <sz val="10"/>
        <color indexed="10"/>
        <rFont val="Calibri"/>
        <family val="2"/>
      </rPr>
      <t>nicht</t>
    </r>
    <r>
      <rPr>
        <sz val="10"/>
        <rFont val="Calibri"/>
        <family val="2"/>
      </rPr>
      <t xml:space="preserve"> in Stunden und Minuten.</t>
    </r>
  </si>
  <si>
    <r>
      <t xml:space="preserve">Eingaben </t>
    </r>
    <r>
      <rPr>
        <b/>
        <sz val="14"/>
        <color indexed="10"/>
        <rFont val="Calibri"/>
        <family val="2"/>
      </rPr>
      <t>nie</t>
    </r>
    <r>
      <rPr>
        <sz val="14"/>
        <rFont val="Calibri"/>
        <family val="2"/>
      </rPr>
      <t xml:space="preserve"> verschieben</t>
    </r>
    <r>
      <rPr>
        <sz val="10"/>
        <rFont val="Calibri"/>
        <family val="2"/>
      </rPr>
      <t>, wenn Sie sich vertippt haben.</t>
    </r>
  </si>
  <si>
    <r>
      <t xml:space="preserve">In der Zelle darunter lesen Sie ab:  </t>
    </r>
    <r>
      <rPr>
        <sz val="10"/>
        <color indexed="10"/>
        <rFont val="Calibri"/>
        <family val="2"/>
      </rPr>
      <t>8,62</t>
    </r>
  </si>
  <si>
    <r>
      <t>Die Datei ist aus X</t>
    </r>
    <r>
      <rPr>
        <b/>
        <sz val="10"/>
        <color indexed="10"/>
        <rFont val="Calibri"/>
        <family val="2"/>
      </rPr>
      <t>Z</t>
    </r>
    <r>
      <rPr>
        <b/>
        <sz val="10"/>
        <rFont val="Calibri"/>
        <family val="2"/>
      </rPr>
      <t>400 vom Au</t>
    </r>
    <r>
      <rPr>
        <b/>
        <sz val="10"/>
        <color indexed="10"/>
        <rFont val="Calibri"/>
        <family val="2"/>
      </rPr>
      <t>vis</t>
    </r>
    <r>
      <rPr>
        <b/>
        <sz val="10"/>
        <rFont val="Calibri"/>
        <family val="2"/>
      </rPr>
      <t>ta Verlag.</t>
    </r>
  </si>
  <si>
    <r>
      <t xml:space="preserve">geschaltet. Die Original-Datei in </t>
    </r>
    <r>
      <rPr>
        <b/>
        <sz val="10"/>
        <color indexed="8"/>
        <rFont val="Courier New"/>
        <family val="3"/>
      </rPr>
      <t>X</t>
    </r>
    <r>
      <rPr>
        <b/>
        <sz val="10"/>
        <color indexed="30"/>
        <rFont val="Courier New"/>
        <family val="3"/>
      </rPr>
      <t>Z</t>
    </r>
    <r>
      <rPr>
        <b/>
        <sz val="10"/>
        <color indexed="8"/>
        <rFont val="Courier New"/>
        <family val="3"/>
      </rPr>
      <t>400</t>
    </r>
    <r>
      <rPr>
        <sz val="10"/>
        <color indexed="10"/>
        <rFont val="Courier New"/>
        <family val="3"/>
      </rPr>
      <t xml:space="preserve"> ist ungeschützt, somit </t>
    </r>
    <r>
      <rPr>
        <b/>
        <sz val="10"/>
        <color indexed="8"/>
        <rFont val="Courier New"/>
        <family val="3"/>
      </rPr>
      <t>frei</t>
    </r>
  </si>
  <si>
    <r>
      <rPr>
        <sz val="10"/>
        <color theme="1"/>
        <rFont val="Courier New"/>
        <family val="3"/>
      </rPr>
      <t>modifizierbar</t>
    </r>
    <r>
      <rPr>
        <sz val="10"/>
        <color indexed="10"/>
        <rFont val="Courier New"/>
        <family val="3"/>
      </rPr>
      <t xml:space="preserve"> und lässt sich leicht auf viele Mitarbeiter erweitern.</t>
    </r>
  </si>
  <si>
    <r>
      <t>info@Au</t>
    </r>
    <r>
      <rPr>
        <sz val="10"/>
        <color indexed="10"/>
        <rFont val="Calibri"/>
        <family val="2"/>
      </rPr>
      <t>vis</t>
    </r>
    <r>
      <rPr>
        <sz val="10"/>
        <color indexed="8"/>
        <rFont val="Calibri"/>
        <family val="2"/>
      </rPr>
      <t>ta.de</t>
    </r>
  </si>
  <si>
    <t>kompatibel von Excel 97 bis 2024 / 365 und höher. Wir freuen uns auf Ihren Besuch.</t>
  </si>
  <si>
    <t>Diese kostenlose Datei ist zum Testen zeitlich begrenzt bis 28.02.2027.</t>
  </si>
  <si>
    <t>Copyright © Auvista Fachverlag für Microsoft Excel, München 2026</t>
  </si>
  <si>
    <t>ist ohne schriftliche Zustimmung des Auvista Software Verlages unzulässig</t>
  </si>
  <si>
    <t>Sie ist im Gegensatz zur erwerbbaren Datei für nur 6 Mitarbeiter frei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</si>
</sst>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DM&quot;_-;\-* #,##0.00\ &quot;DM&quot;_-;_-* &quot;-&quot;??\ &quot;DM&quot;_-;_-@_-"/>
    <numFmt numFmtId="165" formatCode="[h]:mm"/>
    <numFmt numFmtId="166" formatCode="dd"/>
    <numFmt numFmtId="167" formatCode="mm"/>
    <numFmt numFmtId="168" formatCode="ddd"/>
    <numFmt numFmtId="169" formatCode="#,##0.00\ &quot;DM&quot;"/>
    <numFmt numFmtId="170" formatCode="dd/\ mmmm\ yyyy"/>
    <numFmt numFmtId="171" formatCode="yy"/>
  </numFmts>
  <fonts count="55" x14ac:knownFonts="1">
    <font>
      <sz val="10"/>
      <name val="Times New Roman"/>
    </font>
    <font>
      <sz val="10"/>
      <name val="Times New Roman"/>
      <family val="1"/>
    </font>
    <font>
      <sz val="8"/>
      <name val="Times New Roman"/>
      <family val="1"/>
    </font>
    <font>
      <sz val="10"/>
      <color indexed="10"/>
      <name val="Courier New"/>
      <family val="3"/>
    </font>
    <font>
      <u/>
      <sz val="10.3"/>
      <color indexed="12"/>
      <name val="Times New Roman"/>
      <family val="1"/>
    </font>
    <font>
      <sz val="10"/>
      <name val="Arial"/>
      <family val="2"/>
    </font>
    <font>
      <sz val="10"/>
      <color indexed="81"/>
      <name val="Arial"/>
      <family val="2"/>
    </font>
    <font>
      <sz val="8"/>
      <color indexed="81"/>
      <name val="Arial"/>
      <family val="2"/>
    </font>
    <font>
      <sz val="10"/>
      <name val="Times New Roman"/>
      <family val="1"/>
    </font>
    <font>
      <u/>
      <sz val="10.3"/>
      <color indexed="12"/>
      <name val="Times New Roman"/>
      <family val="1"/>
    </font>
    <font>
      <b/>
      <sz val="10"/>
      <color indexed="8"/>
      <name val="Courier New"/>
      <family val="3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b/>
      <sz val="35"/>
      <name val="Calibri"/>
      <family val="2"/>
    </font>
    <font>
      <b/>
      <sz val="35"/>
      <color indexed="1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30"/>
      <name val="Calibri"/>
      <family val="2"/>
    </font>
    <font>
      <b/>
      <sz val="10"/>
      <color indexed="30"/>
      <name val="Courier New"/>
      <family val="3"/>
    </font>
    <font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u val="doubleAccounting"/>
      <sz val="10"/>
      <name val="Calibri"/>
      <family val="2"/>
    </font>
    <font>
      <sz val="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sz val="1"/>
      <color theme="0" tint="-4.9989318521683403E-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"/>
      <color indexed="43"/>
      <name val="Calibri"/>
      <family val="2"/>
      <scheme val="minor"/>
    </font>
    <font>
      <b/>
      <sz val="35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.3"/>
      <color theme="1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sz val="1"/>
      <color theme="0" tint="-0.14999847407452621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name val="Calibri"/>
      <family val="2"/>
      <scheme val="minor"/>
    </font>
    <font>
      <sz val="7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</font>
    <font>
      <sz val="1"/>
      <color theme="0" tint="-4.9989318521683403E-2"/>
      <name val="Calibri"/>
      <family val="2"/>
    </font>
    <font>
      <sz val="1"/>
      <color theme="0"/>
      <name val="Calibri"/>
      <family val="2"/>
    </font>
    <font>
      <sz val="10"/>
      <color theme="1"/>
      <name val="Courier New"/>
      <family val="3"/>
    </font>
    <font>
      <sz val="12"/>
      <name val="Wingdings"/>
      <charset val="2"/>
    </font>
    <font>
      <sz val="12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23"/>
      </bottom>
      <diagonal/>
    </border>
    <border>
      <left style="medium">
        <color indexed="9"/>
      </left>
      <right style="thin">
        <color indexed="23"/>
      </right>
      <top style="medium">
        <color indexed="9"/>
      </top>
      <bottom style="thin">
        <color indexed="23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/>
      <diagonal/>
    </border>
    <border>
      <left/>
      <right/>
      <top/>
      <bottom style="medium">
        <color indexed="17"/>
      </bottom>
      <diagonal/>
    </border>
    <border>
      <left/>
      <right/>
      <top style="medium">
        <color indexed="17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rgb="FFB2B2B2"/>
      </right>
      <top style="thin">
        <color theme="0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 style="thin">
        <color indexed="64"/>
      </top>
      <bottom/>
      <diagonal/>
    </border>
    <border>
      <left/>
      <right style="thin">
        <color rgb="FFB2B2B2"/>
      </right>
      <top/>
      <bottom style="thin">
        <color indexed="64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rgb="FFB2B2B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indexed="17"/>
      </right>
      <top/>
      <bottom style="thin">
        <color theme="0" tint="-0.14996795556505021"/>
      </bottom>
      <diagonal/>
    </border>
    <border>
      <left style="medium">
        <color indexed="17"/>
      </left>
      <right style="medium">
        <color indexed="17"/>
      </right>
      <top/>
      <bottom style="thin">
        <color theme="0" tint="-0.14996795556505021"/>
      </bottom>
      <diagonal/>
    </border>
    <border>
      <left style="medium">
        <color indexed="17"/>
      </left>
      <right style="thin">
        <color indexed="17"/>
      </right>
      <top style="thin">
        <color indexed="17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17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17"/>
      </left>
      <right style="medium">
        <color indexed="17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17"/>
      </left>
      <right style="thin">
        <color indexed="17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17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17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17"/>
      </left>
      <right/>
      <top style="thin">
        <color theme="0" tint="-0.14996795556505021"/>
      </top>
      <bottom/>
      <diagonal/>
    </border>
    <border>
      <left style="medium">
        <color indexed="17"/>
      </left>
      <right style="medium">
        <color indexed="17"/>
      </right>
      <top style="thin">
        <color theme="0" tint="-0.14996795556505021"/>
      </top>
      <bottom style="hair">
        <color indexed="64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281">
    <xf numFmtId="0" fontId="0" fillId="0" borderId="0" xfId="0"/>
    <xf numFmtId="0" fontId="3" fillId="23" borderId="0" xfId="0" applyFont="1" applyFill="1" applyProtection="1">
      <protection hidden="1"/>
    </xf>
    <xf numFmtId="0" fontId="3" fillId="23" borderId="0" xfId="0" applyFont="1" applyFill="1" applyAlignment="1" applyProtection="1">
      <alignment horizontal="left"/>
      <protection hidden="1"/>
    </xf>
    <xf numFmtId="0" fontId="26" fillId="24" borderId="0" xfId="4" applyFont="1" applyFill="1" applyAlignment="1">
      <alignment vertical="top"/>
    </xf>
    <xf numFmtId="0" fontId="27" fillId="0" borderId="0" xfId="0" applyFont="1" applyProtection="1">
      <protection hidden="1"/>
    </xf>
    <xf numFmtId="0" fontId="28" fillId="25" borderId="0" xfId="0" applyFont="1" applyFill="1" applyProtection="1">
      <protection hidden="1"/>
    </xf>
    <xf numFmtId="0" fontId="28" fillId="24" borderId="0" xfId="0" applyFont="1" applyFill="1" applyProtection="1">
      <protection hidden="1"/>
    </xf>
    <xf numFmtId="0" fontId="27" fillId="23" borderId="2" xfId="0" applyFont="1" applyFill="1" applyBorder="1" applyProtection="1">
      <protection hidden="1"/>
    </xf>
    <xf numFmtId="0" fontId="27" fillId="23" borderId="3" xfId="0" applyFont="1" applyFill="1" applyBorder="1" applyProtection="1">
      <protection hidden="1"/>
    </xf>
    <xf numFmtId="0" fontId="27" fillId="23" borderId="4" xfId="0" applyFont="1" applyFill="1" applyBorder="1" applyProtection="1">
      <protection hidden="1"/>
    </xf>
    <xf numFmtId="0" fontId="27" fillId="23" borderId="5" xfId="0" applyFont="1" applyFill="1" applyBorder="1" applyProtection="1">
      <protection hidden="1"/>
    </xf>
    <xf numFmtId="0" fontId="27" fillId="23" borderId="0" xfId="0" applyFont="1" applyFill="1" applyProtection="1">
      <protection hidden="1"/>
    </xf>
    <xf numFmtId="0" fontId="26" fillId="24" borderId="0" xfId="0" applyFont="1" applyFill="1" applyAlignment="1">
      <alignment horizontal="left" vertical="top"/>
    </xf>
    <xf numFmtId="0" fontId="27" fillId="0" borderId="0" xfId="0" applyFont="1" applyAlignment="1">
      <alignment horizontal="centerContinuous"/>
    </xf>
    <xf numFmtId="0" fontId="27" fillId="0" borderId="0" xfId="0" applyFont="1"/>
    <xf numFmtId="0" fontId="29" fillId="27" borderId="19" xfId="2" applyFont="1" applyFill="1" applyBorder="1" applyAlignment="1" applyProtection="1">
      <alignment horizontal="center" vertical="center"/>
      <protection hidden="1"/>
    </xf>
    <xf numFmtId="0" fontId="27" fillId="0" borderId="29" xfId="0" applyFont="1" applyBorder="1" applyAlignment="1" applyProtection="1">
      <alignment horizontal="center"/>
      <protection locked="0"/>
    </xf>
    <xf numFmtId="170" fontId="27" fillId="0" borderId="29" xfId="0" applyNumberFormat="1" applyFont="1" applyBorder="1" applyAlignment="1" applyProtection="1">
      <alignment horizontal="center"/>
      <protection locked="0"/>
    </xf>
    <xf numFmtId="0" fontId="30" fillId="23" borderId="30" xfId="0" applyFont="1" applyFill="1" applyBorder="1" applyAlignment="1">
      <alignment vertical="top"/>
    </xf>
    <xf numFmtId="0" fontId="27" fillId="23" borderId="31" xfId="0" applyFont="1" applyFill="1" applyBorder="1" applyProtection="1">
      <protection hidden="1"/>
    </xf>
    <xf numFmtId="0" fontId="27" fillId="23" borderId="32" xfId="0" applyFont="1" applyFill="1" applyBorder="1" applyProtection="1">
      <protection hidden="1"/>
    </xf>
    <xf numFmtId="0" fontId="27" fillId="23" borderId="33" xfId="0" applyFont="1" applyFill="1" applyBorder="1" applyAlignment="1" applyProtection="1">
      <alignment horizontal="centerContinuous"/>
      <protection hidden="1"/>
    </xf>
    <xf numFmtId="0" fontId="31" fillId="23" borderId="0" xfId="0" applyFont="1" applyFill="1" applyAlignment="1" applyProtection="1">
      <alignment horizontal="center" wrapText="1"/>
      <protection hidden="1"/>
    </xf>
    <xf numFmtId="0" fontId="27" fillId="23" borderId="34" xfId="0" applyFont="1" applyFill="1" applyBorder="1" applyProtection="1">
      <protection hidden="1"/>
    </xf>
    <xf numFmtId="0" fontId="32" fillId="23" borderId="0" xfId="0" applyFont="1" applyFill="1" applyAlignment="1" applyProtection="1">
      <alignment horizontal="center" wrapText="1"/>
      <protection hidden="1"/>
    </xf>
    <xf numFmtId="0" fontId="27" fillId="23" borderId="0" xfId="0" applyFont="1" applyFill="1" applyAlignment="1" applyProtection="1">
      <alignment horizontal="right"/>
      <protection hidden="1"/>
    </xf>
    <xf numFmtId="0" fontId="27" fillId="23" borderId="0" xfId="0" applyFont="1" applyFill="1" applyAlignment="1" applyProtection="1">
      <alignment horizontal="center"/>
      <protection hidden="1"/>
    </xf>
    <xf numFmtId="0" fontId="27" fillId="23" borderId="35" xfId="0" applyFont="1" applyFill="1" applyBorder="1" applyAlignment="1" applyProtection="1">
      <alignment horizontal="centerContinuous"/>
      <protection hidden="1"/>
    </xf>
    <xf numFmtId="0" fontId="27" fillId="23" borderId="36" xfId="0" applyFont="1" applyFill="1" applyBorder="1" applyProtection="1">
      <protection hidden="1"/>
    </xf>
    <xf numFmtId="0" fontId="27" fillId="23" borderId="37" xfId="0" applyFont="1" applyFill="1" applyBorder="1" applyProtection="1">
      <protection hidden="1"/>
    </xf>
    <xf numFmtId="0" fontId="26" fillId="24" borderId="0" xfId="0" applyFont="1" applyFill="1" applyAlignment="1">
      <alignment vertical="top"/>
    </xf>
    <xf numFmtId="0" fontId="30" fillId="23" borderId="20" xfId="0" applyFont="1" applyFill="1" applyBorder="1" applyAlignment="1">
      <alignment vertical="top"/>
    </xf>
    <xf numFmtId="0" fontId="33" fillId="23" borderId="4" xfId="0" applyFont="1" applyFill="1" applyBorder="1"/>
    <xf numFmtId="0" fontId="34" fillId="23" borderId="0" xfId="0" applyFont="1" applyFill="1" applyAlignment="1" applyProtection="1">
      <alignment horizontal="left"/>
      <protection hidden="1"/>
    </xf>
    <xf numFmtId="0" fontId="34" fillId="23" borderId="0" xfId="0" applyFont="1" applyFill="1" applyAlignment="1" applyProtection="1">
      <alignment horizontal="center"/>
      <protection hidden="1"/>
    </xf>
    <xf numFmtId="0" fontId="35" fillId="23" borderId="0" xfId="0" applyFont="1" applyFill="1" applyAlignment="1" applyProtection="1">
      <alignment horizontal="left"/>
      <protection hidden="1"/>
    </xf>
    <xf numFmtId="0" fontId="35" fillId="23" borderId="0" xfId="0" applyFont="1" applyFill="1" applyAlignment="1" applyProtection="1">
      <alignment horizontal="center"/>
      <protection hidden="1"/>
    </xf>
    <xf numFmtId="0" fontId="36" fillId="23" borderId="0" xfId="0" applyFont="1" applyFill="1" applyProtection="1">
      <protection hidden="1"/>
    </xf>
    <xf numFmtId="0" fontId="37" fillId="28" borderId="38" xfId="1" applyFont="1" applyFill="1" applyBorder="1" applyAlignment="1" applyProtection="1">
      <alignment horizontal="center" vertical="center"/>
      <protection hidden="1"/>
    </xf>
    <xf numFmtId="0" fontId="37" fillId="27" borderId="19" xfId="1" applyFont="1" applyFill="1" applyBorder="1" applyAlignment="1" applyProtection="1">
      <alignment horizontal="center" vertical="center"/>
      <protection hidden="1"/>
    </xf>
    <xf numFmtId="0" fontId="38" fillId="23" borderId="0" xfId="1" applyFont="1" applyFill="1" applyBorder="1" applyAlignment="1" applyProtection="1">
      <protection hidden="1"/>
    </xf>
    <xf numFmtId="0" fontId="38" fillId="23" borderId="0" xfId="1" applyFont="1" applyFill="1" applyBorder="1" applyAlignment="1" applyProtection="1">
      <alignment horizontal="left"/>
      <protection hidden="1"/>
    </xf>
    <xf numFmtId="0" fontId="39" fillId="23" borderId="0" xfId="0" applyFont="1" applyFill="1" applyProtection="1">
      <protection hidden="1"/>
    </xf>
    <xf numFmtId="0" fontId="27" fillId="23" borderId="0" xfId="0" applyFont="1" applyFill="1"/>
    <xf numFmtId="0" fontId="30" fillId="23" borderId="4" xfId="0" applyFont="1" applyFill="1" applyBorder="1" applyAlignment="1">
      <alignment vertical="top"/>
    </xf>
    <xf numFmtId="0" fontId="36" fillId="23" borderId="0" xfId="0" applyFont="1" applyFill="1" applyAlignment="1" applyProtection="1">
      <alignment horizontal="left"/>
      <protection hidden="1"/>
    </xf>
    <xf numFmtId="0" fontId="37" fillId="27" borderId="21" xfId="1" applyFont="1" applyFill="1" applyBorder="1" applyAlignment="1" applyProtection="1">
      <alignment horizontal="left" vertical="center"/>
      <protection hidden="1"/>
    </xf>
    <xf numFmtId="0" fontId="37" fillId="27" borderId="39" xfId="1" applyFont="1" applyFill="1" applyBorder="1" applyAlignment="1" applyProtection="1">
      <alignment horizontal="center" vertical="center"/>
      <protection hidden="1"/>
    </xf>
    <xf numFmtId="0" fontId="35" fillId="23" borderId="0" xfId="0" applyFont="1" applyFill="1" applyProtection="1">
      <protection hidden="1"/>
    </xf>
    <xf numFmtId="0" fontId="40" fillId="23" borderId="0" xfId="0" applyFont="1" applyFill="1" applyProtection="1">
      <protection hidden="1"/>
    </xf>
    <xf numFmtId="0" fontId="37" fillId="23" borderId="0" xfId="1" applyFont="1" applyFill="1" applyBorder="1" applyAlignment="1" applyProtection="1">
      <alignment horizontal="left" vertical="center"/>
      <protection hidden="1"/>
    </xf>
    <xf numFmtId="0" fontId="37" fillId="23" borderId="5" xfId="1" applyFont="1" applyFill="1" applyBorder="1" applyAlignment="1" applyProtection="1">
      <alignment horizontal="center" vertical="center"/>
      <protection hidden="1"/>
    </xf>
    <xf numFmtId="0" fontId="27" fillId="23" borderId="0" xfId="9" applyFont="1" applyFill="1" applyProtection="1">
      <protection hidden="1"/>
    </xf>
    <xf numFmtId="0" fontId="39" fillId="23" borderId="0" xfId="5" applyFont="1" applyFill="1" applyProtection="1">
      <protection hidden="1"/>
    </xf>
    <xf numFmtId="0" fontId="28" fillId="23" borderId="0" xfId="5" applyFont="1" applyFill="1" applyProtection="1">
      <protection hidden="1"/>
    </xf>
    <xf numFmtId="0" fontId="27" fillId="23" borderId="0" xfId="7" applyFont="1" applyFill="1" applyProtection="1">
      <protection hidden="1"/>
    </xf>
    <xf numFmtId="0" fontId="27" fillId="23" borderId="0" xfId="6" applyFont="1" applyFill="1" applyProtection="1">
      <protection hidden="1"/>
    </xf>
    <xf numFmtId="0" fontId="27" fillId="23" borderId="0" xfId="5" applyFont="1" applyFill="1" applyProtection="1">
      <protection hidden="1"/>
    </xf>
    <xf numFmtId="0" fontId="27" fillId="23" borderId="0" xfId="6" quotePrefix="1" applyFont="1" applyFill="1" applyProtection="1">
      <protection hidden="1"/>
    </xf>
    <xf numFmtId="0" fontId="27" fillId="23" borderId="0" xfId="8" applyFont="1" applyFill="1"/>
    <xf numFmtId="0" fontId="27" fillId="23" borderId="0" xfId="8" applyFont="1" applyFill="1" applyProtection="1">
      <protection hidden="1"/>
    </xf>
    <xf numFmtId="0" fontId="41" fillId="23" borderId="0" xfId="8" applyFont="1" applyFill="1" applyProtection="1">
      <protection hidden="1"/>
    </xf>
    <xf numFmtId="0" fontId="37" fillId="23" borderId="0" xfId="1" applyFont="1" applyFill="1" applyBorder="1" applyAlignment="1" applyProtection="1">
      <alignment horizontal="center" vertical="center"/>
      <protection hidden="1"/>
    </xf>
    <xf numFmtId="0" fontId="27" fillId="23" borderId="4" xfId="0" applyFont="1" applyFill="1" applyBorder="1"/>
    <xf numFmtId="0" fontId="27" fillId="23" borderId="5" xfId="0" applyFont="1" applyFill="1" applyBorder="1"/>
    <xf numFmtId="0" fontId="27" fillId="23" borderId="7" xfId="0" applyFont="1" applyFill="1" applyBorder="1"/>
    <xf numFmtId="0" fontId="27" fillId="23" borderId="18" xfId="0" applyFont="1" applyFill="1" applyBorder="1"/>
    <xf numFmtId="0" fontId="27" fillId="23" borderId="6" xfId="0" applyFont="1" applyFill="1" applyBorder="1"/>
    <xf numFmtId="0" fontId="29" fillId="27" borderId="19" xfId="1" applyFont="1" applyFill="1" applyBorder="1" applyAlignment="1" applyProtection="1">
      <alignment horizontal="center" vertical="center"/>
      <protection hidden="1"/>
    </xf>
    <xf numFmtId="0" fontId="37" fillId="23" borderId="0" xfId="1" applyFont="1" applyFill="1" applyBorder="1" applyAlignment="1" applyProtection="1">
      <protection hidden="1"/>
    </xf>
    <xf numFmtId="0" fontId="26" fillId="0" borderId="0" xfId="0" applyFont="1" applyAlignment="1">
      <alignment vertical="top"/>
    </xf>
    <xf numFmtId="0" fontId="29" fillId="27" borderId="22" xfId="2" applyFont="1" applyFill="1" applyBorder="1" applyAlignment="1" applyProtection="1">
      <alignment horizontal="center" vertical="center"/>
      <protection hidden="1"/>
    </xf>
    <xf numFmtId="0" fontId="42" fillId="0" borderId="0" xfId="0" applyFont="1" applyAlignment="1">
      <alignment horizontal="left" vertical="center"/>
    </xf>
    <xf numFmtId="0" fontId="43" fillId="25" borderId="0" xfId="4" applyFont="1" applyFill="1" applyAlignment="1" applyProtection="1">
      <alignment vertical="top"/>
      <protection locked="0"/>
    </xf>
    <xf numFmtId="0" fontId="27" fillId="25" borderId="0" xfId="0" applyFont="1" applyFill="1" applyProtection="1">
      <protection locked="0"/>
    </xf>
    <xf numFmtId="0" fontId="27" fillId="24" borderId="0" xfId="0" applyFont="1" applyFill="1" applyProtection="1">
      <protection locked="0"/>
    </xf>
    <xf numFmtId="0" fontId="27" fillId="0" borderId="0" xfId="0" applyFont="1" applyProtection="1">
      <protection locked="0"/>
    </xf>
    <xf numFmtId="0" fontId="44" fillId="25" borderId="0" xfId="0" applyFont="1" applyFill="1" applyProtection="1">
      <protection locked="0"/>
    </xf>
    <xf numFmtId="0" fontId="44" fillId="25" borderId="0" xfId="0" applyFont="1" applyFill="1" applyAlignment="1" applyProtection="1">
      <alignment vertical="center"/>
      <protection locked="0"/>
    </xf>
    <xf numFmtId="0" fontId="37" fillId="27" borderId="23" xfId="2" applyFont="1" applyFill="1" applyBorder="1" applyAlignment="1" applyProtection="1">
      <alignment horizontal="center" vertical="center"/>
      <protection locked="0"/>
    </xf>
    <xf numFmtId="0" fontId="37" fillId="24" borderId="0" xfId="2" applyFont="1" applyFill="1" applyBorder="1" applyAlignment="1" applyProtection="1">
      <alignment horizontal="center" vertical="center"/>
      <protection locked="0"/>
    </xf>
    <xf numFmtId="167" fontId="27" fillId="24" borderId="0" xfId="0" applyNumberFormat="1" applyFont="1" applyFill="1" applyAlignment="1" applyProtection="1">
      <alignment horizontal="left"/>
      <protection locked="0"/>
    </xf>
    <xf numFmtId="0" fontId="27" fillId="0" borderId="0" xfId="4" applyFont="1"/>
    <xf numFmtId="0" fontId="29" fillId="27" borderId="26" xfId="2" applyFont="1" applyFill="1" applyBorder="1" applyAlignment="1" applyProtection="1">
      <alignment horizontal="center" vertical="center"/>
      <protection hidden="1"/>
    </xf>
    <xf numFmtId="0" fontId="40" fillId="0" borderId="40" xfId="4" applyFont="1" applyBorder="1" applyProtection="1">
      <protection hidden="1"/>
    </xf>
    <xf numFmtId="0" fontId="26" fillId="0" borderId="41" xfId="0" applyFont="1" applyBorder="1" applyAlignment="1">
      <alignment vertical="top"/>
    </xf>
    <xf numFmtId="0" fontId="27" fillId="0" borderId="40" xfId="4" applyFont="1" applyBorder="1"/>
    <xf numFmtId="0" fontId="27" fillId="0" borderId="40" xfId="4" applyFont="1" applyBorder="1" applyProtection="1">
      <protection hidden="1"/>
    </xf>
    <xf numFmtId="0" fontId="40" fillId="0" borderId="40" xfId="4" applyFont="1" applyBorder="1" applyAlignment="1" applyProtection="1">
      <alignment horizontal="center"/>
      <protection hidden="1"/>
    </xf>
    <xf numFmtId="0" fontId="27" fillId="0" borderId="42" xfId="4" applyFont="1" applyBorder="1" applyProtection="1">
      <protection hidden="1"/>
    </xf>
    <xf numFmtId="0" fontId="45" fillId="0" borderId="43" xfId="4" applyFont="1" applyBorder="1" applyProtection="1">
      <protection hidden="1"/>
    </xf>
    <xf numFmtId="0" fontId="27" fillId="0" borderId="0" xfId="4" applyFont="1" applyProtection="1">
      <protection hidden="1"/>
    </xf>
    <xf numFmtId="0" fontId="40" fillId="0" borderId="0" xfId="4" applyFont="1" applyAlignment="1" applyProtection="1">
      <alignment horizontal="left"/>
      <protection hidden="1"/>
    </xf>
    <xf numFmtId="0" fontId="40" fillId="0" borderId="0" xfId="4" applyFont="1" applyAlignment="1" applyProtection="1">
      <alignment horizontal="center"/>
      <protection hidden="1"/>
    </xf>
    <xf numFmtId="0" fontId="27" fillId="0" borderId="44" xfId="4" applyFont="1" applyBorder="1" applyProtection="1">
      <protection hidden="1"/>
    </xf>
    <xf numFmtId="0" fontId="27" fillId="0" borderId="43" xfId="4" applyFont="1" applyBorder="1" applyProtection="1">
      <protection hidden="1"/>
    </xf>
    <xf numFmtId="0" fontId="40" fillId="0" borderId="0" xfId="4" applyFont="1" applyProtection="1">
      <protection hidden="1"/>
    </xf>
    <xf numFmtId="0" fontId="27" fillId="0" borderId="0" xfId="4" applyFont="1" applyAlignment="1" applyProtection="1">
      <alignment horizontal="center"/>
      <protection hidden="1"/>
    </xf>
    <xf numFmtId="0" fontId="46" fillId="0" borderId="0" xfId="4" applyFont="1" applyProtection="1">
      <protection hidden="1"/>
    </xf>
    <xf numFmtId="0" fontId="47" fillId="0" borderId="0" xfId="4" applyFont="1" applyAlignment="1" applyProtection="1">
      <alignment horizontal="left"/>
      <protection hidden="1"/>
    </xf>
    <xf numFmtId="0" fontId="47" fillId="0" borderId="0" xfId="4" applyFont="1" applyProtection="1">
      <protection hidden="1"/>
    </xf>
    <xf numFmtId="0" fontId="48" fillId="27" borderId="19" xfId="2" applyFont="1" applyFill="1" applyBorder="1" applyAlignment="1" applyProtection="1">
      <alignment horizontal="center" vertical="center"/>
      <protection hidden="1"/>
    </xf>
    <xf numFmtId="0" fontId="27" fillId="0" borderId="20" xfId="4" applyFont="1" applyBorder="1" applyProtection="1">
      <protection hidden="1"/>
    </xf>
    <xf numFmtId="0" fontId="27" fillId="0" borderId="2" xfId="4" applyFont="1" applyBorder="1" applyProtection="1">
      <protection hidden="1"/>
    </xf>
    <xf numFmtId="0" fontId="27" fillId="0" borderId="45" xfId="4" applyFont="1" applyBorder="1" applyProtection="1">
      <protection hidden="1"/>
    </xf>
    <xf numFmtId="0" fontId="27" fillId="0" borderId="4" xfId="4" applyFont="1" applyBorder="1" applyProtection="1">
      <protection hidden="1"/>
    </xf>
    <xf numFmtId="20" fontId="27" fillId="0" borderId="0" xfId="4" applyNumberFormat="1" applyFont="1" applyProtection="1">
      <protection hidden="1"/>
    </xf>
    <xf numFmtId="0" fontId="27" fillId="0" borderId="7" xfId="4" applyFont="1" applyBorder="1" applyProtection="1">
      <protection hidden="1"/>
    </xf>
    <xf numFmtId="0" fontId="27" fillId="0" borderId="18" xfId="4" applyFont="1" applyBorder="1" applyProtection="1">
      <protection hidden="1"/>
    </xf>
    <xf numFmtId="0" fontId="27" fillId="0" borderId="46" xfId="4" applyFont="1" applyBorder="1" applyProtection="1">
      <protection hidden="1"/>
    </xf>
    <xf numFmtId="0" fontId="27" fillId="0" borderId="47" xfId="4" applyFont="1" applyBorder="1" applyProtection="1">
      <protection hidden="1"/>
    </xf>
    <xf numFmtId="0" fontId="27" fillId="0" borderId="48" xfId="4" applyFont="1" applyBorder="1" applyAlignment="1" applyProtection="1">
      <alignment horizontal="center"/>
      <protection hidden="1"/>
    </xf>
    <xf numFmtId="0" fontId="27" fillId="0" borderId="48" xfId="4" applyFont="1" applyBorder="1" applyProtection="1">
      <protection hidden="1"/>
    </xf>
    <xf numFmtId="0" fontId="27" fillId="0" borderId="49" xfId="4" applyFont="1" applyBorder="1" applyProtection="1">
      <protection hidden="1"/>
    </xf>
    <xf numFmtId="0" fontId="27" fillId="0" borderId="0" xfId="4" applyFont="1" applyAlignment="1">
      <alignment horizontal="center"/>
    </xf>
    <xf numFmtId="0" fontId="40" fillId="0" borderId="48" xfId="4" applyFont="1" applyBorder="1" applyAlignment="1" applyProtection="1">
      <alignment horizontal="center"/>
      <protection hidden="1"/>
    </xf>
    <xf numFmtId="0" fontId="26" fillId="24" borderId="47" xfId="0" applyFont="1" applyFill="1" applyBorder="1"/>
    <xf numFmtId="0" fontId="26" fillId="24" borderId="41" xfId="0" applyFont="1" applyFill="1" applyBorder="1"/>
    <xf numFmtId="0" fontId="12" fillId="0" borderId="0" xfId="0" applyFont="1" applyProtection="1">
      <protection locked="0"/>
    </xf>
    <xf numFmtId="0" fontId="49" fillId="27" borderId="50" xfId="2" applyFont="1" applyFill="1" applyBorder="1" applyAlignment="1" applyProtection="1">
      <alignment horizontal="center" vertical="center"/>
      <protection locked="0"/>
    </xf>
    <xf numFmtId="164" fontId="12" fillId="0" borderId="0" xfId="10" applyFont="1" applyProtection="1">
      <protection locked="0"/>
    </xf>
    <xf numFmtId="4" fontId="12" fillId="0" borderId="51" xfId="10" applyNumberFormat="1" applyFont="1" applyFill="1" applyBorder="1" applyProtection="1">
      <protection locked="0"/>
    </xf>
    <xf numFmtId="4" fontId="12" fillId="0" borderId="54" xfId="10" applyNumberFormat="1" applyFont="1" applyFill="1" applyBorder="1" applyProtection="1">
      <protection locked="0"/>
    </xf>
    <xf numFmtId="4" fontId="12" fillId="0" borderId="55" xfId="10" applyNumberFormat="1" applyFont="1" applyBorder="1" applyProtection="1">
      <protection locked="0"/>
    </xf>
    <xf numFmtId="4" fontId="12" fillId="0" borderId="58" xfId="10" applyNumberFormat="1" applyFont="1" applyFill="1" applyBorder="1" applyProtection="1">
      <protection locked="0"/>
    </xf>
    <xf numFmtId="0" fontId="12" fillId="23" borderId="4" xfId="0" applyFont="1" applyFill="1" applyBorder="1" applyProtection="1">
      <protection hidden="1"/>
    </xf>
    <xf numFmtId="0" fontId="12" fillId="23" borderId="55" xfId="0" applyFont="1" applyFill="1" applyBorder="1" applyProtection="1">
      <protection hidden="1"/>
    </xf>
    <xf numFmtId="0" fontId="12" fillId="3" borderId="55" xfId="0" applyFont="1" applyFill="1" applyBorder="1" applyProtection="1">
      <protection hidden="1"/>
    </xf>
    <xf numFmtId="165" fontId="12" fillId="23" borderId="56" xfId="0" applyNumberFormat="1" applyFont="1" applyFill="1" applyBorder="1" applyProtection="1">
      <protection hidden="1"/>
    </xf>
    <xf numFmtId="4" fontId="12" fillId="26" borderId="60" xfId="10" applyNumberFormat="1" applyFont="1" applyFill="1" applyBorder="1" applyProtection="1">
      <protection hidden="1"/>
    </xf>
    <xf numFmtId="4" fontId="12" fillId="23" borderId="57" xfId="10" applyNumberFormat="1" applyFont="1" applyFill="1" applyBorder="1" applyProtection="1">
      <protection hidden="1"/>
    </xf>
    <xf numFmtId="0" fontId="12" fillId="23" borderId="5" xfId="0" applyFont="1" applyFill="1" applyBorder="1" applyProtection="1">
      <protection hidden="1"/>
    </xf>
    <xf numFmtId="0" fontId="12" fillId="5" borderId="55" xfId="0" applyFont="1" applyFill="1" applyBorder="1" applyProtection="1">
      <protection hidden="1"/>
    </xf>
    <xf numFmtId="0" fontId="12" fillId="6" borderId="55" xfId="0" applyFont="1" applyFill="1" applyBorder="1" applyProtection="1">
      <protection hidden="1"/>
    </xf>
    <xf numFmtId="0" fontId="12" fillId="7" borderId="55" xfId="0" applyFont="1" applyFill="1" applyBorder="1" applyProtection="1">
      <protection hidden="1"/>
    </xf>
    <xf numFmtId="0" fontId="12" fillId="8" borderId="55" xfId="0" applyFont="1" applyFill="1" applyBorder="1" applyProtection="1">
      <protection hidden="1"/>
    </xf>
    <xf numFmtId="0" fontId="12" fillId="9" borderId="55" xfId="0" applyFont="1" applyFill="1" applyBorder="1" applyProtection="1">
      <protection hidden="1"/>
    </xf>
    <xf numFmtId="0" fontId="12" fillId="10" borderId="55" xfId="0" applyFont="1" applyFill="1" applyBorder="1" applyProtection="1">
      <protection hidden="1"/>
    </xf>
    <xf numFmtId="0" fontId="12" fillId="11" borderId="55" xfId="0" applyFont="1" applyFill="1" applyBorder="1" applyProtection="1">
      <protection hidden="1"/>
    </xf>
    <xf numFmtId="0" fontId="12" fillId="12" borderId="55" xfId="0" applyFont="1" applyFill="1" applyBorder="1" applyProtection="1">
      <protection hidden="1"/>
    </xf>
    <xf numFmtId="0" fontId="12" fillId="13" borderId="55" xfId="0" applyFont="1" applyFill="1" applyBorder="1" applyProtection="1">
      <protection hidden="1"/>
    </xf>
    <xf numFmtId="0" fontId="12" fillId="14" borderId="55" xfId="0" applyFont="1" applyFill="1" applyBorder="1" applyProtection="1">
      <protection hidden="1"/>
    </xf>
    <xf numFmtId="0" fontId="12" fillId="15" borderId="55" xfId="0" applyFont="1" applyFill="1" applyBorder="1" applyProtection="1">
      <protection hidden="1"/>
    </xf>
    <xf numFmtId="0" fontId="12" fillId="16" borderId="55" xfId="0" applyFont="1" applyFill="1" applyBorder="1" applyProtection="1">
      <protection hidden="1"/>
    </xf>
    <xf numFmtId="0" fontId="12" fillId="23" borderId="61" xfId="0" applyFont="1" applyFill="1" applyBorder="1" applyProtection="1">
      <protection hidden="1"/>
    </xf>
    <xf numFmtId="0" fontId="12" fillId="17" borderId="61" xfId="0" applyFont="1" applyFill="1" applyBorder="1" applyProtection="1">
      <protection hidden="1"/>
    </xf>
    <xf numFmtId="165" fontId="12" fillId="23" borderId="62" xfId="0" applyNumberFormat="1" applyFont="1" applyFill="1" applyBorder="1" applyProtection="1">
      <protection hidden="1"/>
    </xf>
    <xf numFmtId="4" fontId="12" fillId="26" borderId="63" xfId="10" applyNumberFormat="1" applyFont="1" applyFill="1" applyBorder="1" applyProtection="1">
      <protection hidden="1"/>
    </xf>
    <xf numFmtId="4" fontId="12" fillId="23" borderId="64" xfId="10" applyNumberFormat="1" applyFont="1" applyFill="1" applyBorder="1" applyProtection="1">
      <protection hidden="1"/>
    </xf>
    <xf numFmtId="0" fontId="12" fillId="2" borderId="0" xfId="0" applyFont="1" applyFill="1" applyProtection="1">
      <protection locked="0"/>
    </xf>
    <xf numFmtId="164" fontId="12" fillId="2" borderId="0" xfId="10" applyFont="1" applyFill="1" applyProtection="1">
      <protection locked="0"/>
    </xf>
    <xf numFmtId="0" fontId="40" fillId="23" borderId="0" xfId="9" applyFont="1" applyFill="1" applyProtection="1">
      <protection hidden="1"/>
    </xf>
    <xf numFmtId="0" fontId="44" fillId="25" borderId="0" xfId="0" applyFont="1" applyFill="1" applyAlignment="1">
      <alignment horizontal="right" vertical="center"/>
    </xf>
    <xf numFmtId="0" fontId="26" fillId="0" borderId="0" xfId="0" applyFont="1" applyAlignment="1" applyProtection="1">
      <alignment vertical="top"/>
      <protection locked="0"/>
    </xf>
    <xf numFmtId="0" fontId="29" fillId="27" borderId="22" xfId="2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27" fillId="0" borderId="0" xfId="0" applyFont="1" applyAlignment="1">
      <alignment horizontal="right"/>
    </xf>
    <xf numFmtId="14" fontId="27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14" fontId="27" fillId="0" borderId="0" xfId="0" applyNumberFormat="1" applyFont="1" applyAlignment="1">
      <alignment horizontal="left"/>
    </xf>
    <xf numFmtId="0" fontId="51" fillId="24" borderId="0" xfId="0" applyFont="1" applyFill="1" applyAlignment="1">
      <alignment horizontal="left" vertical="top"/>
    </xf>
    <xf numFmtId="0" fontId="27" fillId="23" borderId="0" xfId="11" applyFont="1" applyFill="1" applyProtection="1">
      <protection hidden="1"/>
    </xf>
    <xf numFmtId="0" fontId="42" fillId="23" borderId="20" xfId="0" applyFont="1" applyFill="1" applyBorder="1" applyProtection="1">
      <protection locked="0"/>
    </xf>
    <xf numFmtId="0" fontId="42" fillId="23" borderId="2" xfId="0" applyFont="1" applyFill="1" applyBorder="1" applyProtection="1">
      <protection locked="0"/>
    </xf>
    <xf numFmtId="0" fontId="42" fillId="23" borderId="2" xfId="0" applyFont="1" applyFill="1" applyBorder="1" applyProtection="1">
      <protection hidden="1"/>
    </xf>
    <xf numFmtId="0" fontId="42" fillId="23" borderId="3" xfId="0" applyFont="1" applyFill="1" applyBorder="1" applyProtection="1">
      <protection locked="0"/>
    </xf>
    <xf numFmtId="0" fontId="42" fillId="23" borderId="4" xfId="0" applyFont="1" applyFill="1" applyBorder="1" applyProtection="1">
      <protection locked="0"/>
    </xf>
    <xf numFmtId="0" fontId="42" fillId="23" borderId="0" xfId="0" applyFont="1" applyFill="1" applyAlignment="1" applyProtection="1">
      <alignment horizontal="right"/>
      <protection locked="0"/>
    </xf>
    <xf numFmtId="171" fontId="53" fillId="23" borderId="5" xfId="0" applyNumberFormat="1" applyFont="1" applyFill="1" applyBorder="1" applyProtection="1">
      <protection locked="0"/>
    </xf>
    <xf numFmtId="167" fontId="42" fillId="23" borderId="5" xfId="0" applyNumberFormat="1" applyFont="1" applyFill="1" applyBorder="1" applyAlignment="1" applyProtection="1">
      <alignment horizontal="left"/>
      <protection hidden="1"/>
    </xf>
    <xf numFmtId="167" fontId="42" fillId="23" borderId="5" xfId="0" applyNumberFormat="1" applyFont="1" applyFill="1" applyBorder="1" applyAlignment="1">
      <alignment horizontal="left"/>
    </xf>
    <xf numFmtId="167" fontId="42" fillId="23" borderId="0" xfId="0" applyNumberFormat="1" applyFont="1" applyFill="1" applyAlignment="1" applyProtection="1">
      <alignment horizontal="left"/>
      <protection locked="0"/>
    </xf>
    <xf numFmtId="167" fontId="42" fillId="23" borderId="5" xfId="0" applyNumberFormat="1" applyFont="1" applyFill="1" applyBorder="1" applyAlignment="1" applyProtection="1">
      <alignment horizontal="left"/>
      <protection locked="0"/>
    </xf>
    <xf numFmtId="0" fontId="53" fillId="23" borderId="5" xfId="0" applyFont="1" applyFill="1" applyBorder="1" applyProtection="1">
      <protection locked="0"/>
    </xf>
    <xf numFmtId="168" fontId="42" fillId="23" borderId="5" xfId="0" applyNumberFormat="1" applyFont="1" applyFill="1" applyBorder="1" applyAlignment="1" applyProtection="1">
      <alignment horizontal="left"/>
      <protection hidden="1"/>
    </xf>
    <xf numFmtId="168" fontId="42" fillId="23" borderId="5" xfId="0" applyNumberFormat="1" applyFont="1" applyFill="1" applyBorder="1" applyAlignment="1">
      <alignment horizontal="left"/>
    </xf>
    <xf numFmtId="0" fontId="42" fillId="23" borderId="0" xfId="0" applyFont="1" applyFill="1" applyProtection="1">
      <protection locked="0"/>
    </xf>
    <xf numFmtId="0" fontId="42" fillId="23" borderId="5" xfId="0" applyFont="1" applyFill="1" applyBorder="1" applyProtection="1">
      <protection locked="0"/>
    </xf>
    <xf numFmtId="0" fontId="42" fillId="23" borderId="4" xfId="0" applyFont="1" applyFill="1" applyBorder="1" applyAlignment="1" applyProtection="1">
      <alignment horizontal="right"/>
      <protection locked="0"/>
    </xf>
    <xf numFmtId="0" fontId="42" fillId="23" borderId="18" xfId="0" applyFont="1" applyFill="1" applyBorder="1" applyAlignment="1" applyProtection="1">
      <alignment horizontal="right"/>
      <protection locked="0"/>
    </xf>
    <xf numFmtId="0" fontId="53" fillId="23" borderId="6" xfId="0" applyFont="1" applyFill="1" applyBorder="1" applyAlignment="1" applyProtection="1">
      <alignment horizontal="left"/>
      <protection locked="0"/>
    </xf>
    <xf numFmtId="166" fontId="42" fillId="23" borderId="6" xfId="0" applyNumberFormat="1" applyFont="1" applyFill="1" applyBorder="1" applyAlignment="1" applyProtection="1">
      <alignment horizontal="left"/>
      <protection hidden="1"/>
    </xf>
    <xf numFmtId="166" fontId="42" fillId="23" borderId="6" xfId="0" applyNumberFormat="1" applyFont="1" applyFill="1" applyBorder="1" applyAlignment="1">
      <alignment horizontal="left"/>
    </xf>
    <xf numFmtId="0" fontId="42" fillId="23" borderId="18" xfId="0" applyFont="1" applyFill="1" applyBorder="1" applyProtection="1">
      <protection locked="0"/>
    </xf>
    <xf numFmtId="0" fontId="42" fillId="23" borderId="4" xfId="0" applyFont="1" applyFill="1" applyBorder="1" applyAlignment="1" applyProtection="1">
      <alignment vertical="center"/>
      <protection locked="0"/>
    </xf>
    <xf numFmtId="0" fontId="42" fillId="0" borderId="0" xfId="0" applyFont="1" applyAlignment="1" applyProtection="1">
      <alignment horizontal="right" vertical="center"/>
      <protection locked="0"/>
    </xf>
    <xf numFmtId="0" fontId="42" fillId="19" borderId="0" xfId="0" applyFont="1" applyFill="1" applyAlignment="1" applyProtection="1">
      <alignment vertical="center"/>
      <protection locked="0"/>
    </xf>
    <xf numFmtId="0" fontId="42" fillId="23" borderId="5" xfId="0" applyFont="1" applyFill="1" applyBorder="1" applyAlignment="1" applyProtection="1">
      <alignment vertical="center"/>
      <protection locked="0"/>
    </xf>
    <xf numFmtId="0" fontId="42" fillId="20" borderId="0" xfId="0" applyFont="1" applyFill="1" applyAlignment="1" applyProtection="1">
      <alignment vertical="center"/>
      <protection locked="0"/>
    </xf>
    <xf numFmtId="0" fontId="42" fillId="4" borderId="0" xfId="0" applyFont="1" applyFill="1" applyAlignment="1" applyProtection="1">
      <alignment vertical="center"/>
      <protection locked="0"/>
    </xf>
    <xf numFmtId="0" fontId="42" fillId="18" borderId="0" xfId="0" applyFont="1" applyFill="1" applyAlignment="1" applyProtection="1">
      <alignment vertical="center"/>
      <protection locked="0"/>
    </xf>
    <xf numFmtId="0" fontId="42" fillId="21" borderId="0" xfId="0" applyFont="1" applyFill="1" applyAlignment="1" applyProtection="1">
      <alignment vertical="center"/>
      <protection locked="0"/>
    </xf>
    <xf numFmtId="0" fontId="42" fillId="22" borderId="0" xfId="0" applyFont="1" applyFill="1" applyAlignment="1" applyProtection="1">
      <alignment vertical="center"/>
      <protection locked="0"/>
    </xf>
    <xf numFmtId="0" fontId="42" fillId="23" borderId="4" xfId="0" applyFont="1" applyFill="1" applyBorder="1" applyAlignment="1" applyProtection="1">
      <alignment vertical="center"/>
      <protection hidden="1"/>
    </xf>
    <xf numFmtId="0" fontId="42" fillId="26" borderId="25" xfId="0" applyFont="1" applyFill="1" applyBorder="1" applyAlignment="1" applyProtection="1">
      <alignment horizontal="left" vertical="center"/>
      <protection hidden="1"/>
    </xf>
    <xf numFmtId="0" fontId="42" fillId="3" borderId="0" xfId="0" applyFont="1" applyFill="1" applyAlignment="1" applyProtection="1">
      <alignment vertical="center"/>
      <protection hidden="1"/>
    </xf>
    <xf numFmtId="0" fontId="42" fillId="26" borderId="8" xfId="0" applyFont="1" applyFill="1" applyBorder="1" applyAlignment="1" applyProtection="1">
      <alignment horizontal="right" vertical="center"/>
      <protection hidden="1"/>
    </xf>
    <xf numFmtId="0" fontId="42" fillId="26" borderId="9" xfId="0" applyFont="1" applyFill="1" applyBorder="1" applyAlignment="1" applyProtection="1">
      <alignment horizontal="right" vertical="center"/>
      <protection hidden="1"/>
    </xf>
    <xf numFmtId="0" fontId="42" fillId="26" borderId="10" xfId="0" applyFont="1" applyFill="1" applyBorder="1" applyAlignment="1" applyProtection="1">
      <alignment horizontal="right" vertical="center"/>
      <protection hidden="1"/>
    </xf>
    <xf numFmtId="165" fontId="42" fillId="23" borderId="7" xfId="0" applyNumberFormat="1" applyFont="1" applyFill="1" applyBorder="1" applyAlignment="1" applyProtection="1">
      <alignment vertical="center"/>
      <protection hidden="1"/>
    </xf>
    <xf numFmtId="0" fontId="42" fillId="23" borderId="5" xfId="0" applyFont="1" applyFill="1" applyBorder="1" applyAlignment="1" applyProtection="1">
      <alignment vertical="center"/>
      <protection hidden="1"/>
    </xf>
    <xf numFmtId="0" fontId="42" fillId="26" borderId="11" xfId="0" applyFont="1" applyFill="1" applyBorder="1" applyAlignment="1" applyProtection="1">
      <alignment horizontal="left" vertical="center"/>
      <protection hidden="1"/>
    </xf>
    <xf numFmtId="0" fontId="42" fillId="5" borderId="0" xfId="0" applyFont="1" applyFill="1" applyAlignment="1" applyProtection="1">
      <alignment vertical="center"/>
      <protection hidden="1"/>
    </xf>
    <xf numFmtId="0" fontId="42" fillId="26" borderId="12" xfId="0" applyFont="1" applyFill="1" applyBorder="1" applyAlignment="1" applyProtection="1">
      <alignment horizontal="right" vertical="center"/>
      <protection hidden="1"/>
    </xf>
    <xf numFmtId="0" fontId="42" fillId="26" borderId="1" xfId="0" applyFont="1" applyFill="1" applyBorder="1" applyAlignment="1" applyProtection="1">
      <alignment horizontal="right" vertical="center"/>
      <protection hidden="1"/>
    </xf>
    <xf numFmtId="0" fontId="42" fillId="26" borderId="13" xfId="0" applyFont="1" applyFill="1" applyBorder="1" applyAlignment="1" applyProtection="1">
      <alignment horizontal="right" vertical="center"/>
      <protection hidden="1"/>
    </xf>
    <xf numFmtId="0" fontId="42" fillId="6" borderId="0" xfId="0" applyFont="1" applyFill="1" applyAlignment="1" applyProtection="1">
      <alignment vertical="center"/>
      <protection hidden="1"/>
    </xf>
    <xf numFmtId="0" fontId="42" fillId="7" borderId="0" xfId="0" applyFont="1" applyFill="1" applyAlignment="1" applyProtection="1">
      <alignment vertical="center"/>
      <protection hidden="1"/>
    </xf>
    <xf numFmtId="0" fontId="42" fillId="23" borderId="4" xfId="0" applyFont="1" applyFill="1" applyBorder="1" applyProtection="1">
      <protection hidden="1"/>
    </xf>
    <xf numFmtId="0" fontId="42" fillId="26" borderId="11" xfId="0" applyFont="1" applyFill="1" applyBorder="1" applyAlignment="1" applyProtection="1">
      <alignment horizontal="left"/>
      <protection hidden="1"/>
    </xf>
    <xf numFmtId="0" fontId="42" fillId="8" borderId="0" xfId="0" applyFont="1" applyFill="1" applyProtection="1">
      <protection hidden="1"/>
    </xf>
    <xf numFmtId="0" fontId="42" fillId="26" borderId="12" xfId="0" applyFont="1" applyFill="1" applyBorder="1" applyAlignment="1" applyProtection="1">
      <alignment horizontal="right"/>
      <protection hidden="1"/>
    </xf>
    <xf numFmtId="0" fontId="42" fillId="26" borderId="1" xfId="0" applyFont="1" applyFill="1" applyBorder="1" applyAlignment="1" applyProtection="1">
      <alignment horizontal="right"/>
      <protection hidden="1"/>
    </xf>
    <xf numFmtId="0" fontId="42" fillId="26" borderId="13" xfId="0" applyFont="1" applyFill="1" applyBorder="1" applyAlignment="1" applyProtection="1">
      <alignment horizontal="right"/>
      <protection hidden="1"/>
    </xf>
    <xf numFmtId="165" fontId="42" fillId="23" borderId="7" xfId="0" applyNumberFormat="1" applyFont="1" applyFill="1" applyBorder="1" applyProtection="1">
      <protection hidden="1"/>
    </xf>
    <xf numFmtId="0" fontId="42" fillId="23" borderId="5" xfId="0" applyFont="1" applyFill="1" applyBorder="1" applyProtection="1">
      <protection hidden="1"/>
    </xf>
    <xf numFmtId="0" fontId="42" fillId="9" borderId="0" xfId="0" applyFont="1" applyFill="1" applyProtection="1">
      <protection hidden="1"/>
    </xf>
    <xf numFmtId="0" fontId="42" fillId="10" borderId="0" xfId="0" applyFont="1" applyFill="1" applyProtection="1">
      <protection hidden="1"/>
    </xf>
    <xf numFmtId="0" fontId="42" fillId="11" borderId="0" xfId="0" applyFont="1" applyFill="1" applyProtection="1">
      <protection hidden="1"/>
    </xf>
    <xf numFmtId="0" fontId="42" fillId="12" borderId="0" xfId="0" applyFont="1" applyFill="1" applyProtection="1">
      <protection hidden="1"/>
    </xf>
    <xf numFmtId="0" fontId="42" fillId="13" borderId="0" xfId="0" applyFont="1" applyFill="1" applyProtection="1">
      <protection hidden="1"/>
    </xf>
    <xf numFmtId="0" fontId="42" fillId="14" borderId="0" xfId="0" applyFont="1" applyFill="1" applyProtection="1">
      <protection hidden="1"/>
    </xf>
    <xf numFmtId="0" fontId="42" fillId="15" borderId="0" xfId="0" applyFont="1" applyFill="1" applyProtection="1">
      <protection hidden="1"/>
    </xf>
    <xf numFmtId="0" fontId="42" fillId="16" borderId="0" xfId="0" applyFont="1" applyFill="1" applyProtection="1">
      <protection hidden="1"/>
    </xf>
    <xf numFmtId="0" fontId="42" fillId="26" borderId="14" xfId="0" applyFont="1" applyFill="1" applyBorder="1" applyAlignment="1" applyProtection="1">
      <alignment horizontal="left"/>
      <protection hidden="1"/>
    </xf>
    <xf numFmtId="0" fontId="42" fillId="17" borderId="0" xfId="0" applyFont="1" applyFill="1" applyProtection="1">
      <protection hidden="1"/>
    </xf>
    <xf numFmtId="0" fontId="42" fillId="26" borderId="15" xfId="0" applyFont="1" applyFill="1" applyBorder="1" applyAlignment="1" applyProtection="1">
      <alignment horizontal="right"/>
      <protection hidden="1"/>
    </xf>
    <xf numFmtId="0" fontId="42" fillId="26" borderId="16" xfId="0" applyFont="1" applyFill="1" applyBorder="1" applyAlignment="1" applyProtection="1">
      <alignment horizontal="right"/>
      <protection hidden="1"/>
    </xf>
    <xf numFmtId="0" fontId="42" fillId="26" borderId="17" xfId="0" applyFont="1" applyFill="1" applyBorder="1" applyAlignment="1" applyProtection="1">
      <alignment horizontal="right"/>
      <protection hidden="1"/>
    </xf>
    <xf numFmtId="0" fontId="42" fillId="17" borderId="18" xfId="0" applyFont="1" applyFill="1" applyBorder="1" applyProtection="1">
      <protection hidden="1"/>
    </xf>
    <xf numFmtId="0" fontId="42" fillId="23" borderId="2" xfId="0" applyFont="1" applyFill="1" applyBorder="1" applyAlignment="1" applyProtection="1">
      <alignment horizontal="right"/>
      <protection locked="0"/>
    </xf>
    <xf numFmtId="0" fontId="53" fillId="23" borderId="3" xfId="0" applyFont="1" applyFill="1" applyBorder="1"/>
    <xf numFmtId="0" fontId="42" fillId="23" borderId="24" xfId="0" applyFont="1" applyFill="1" applyBorder="1"/>
    <xf numFmtId="0" fontId="42" fillId="23" borderId="0" xfId="0" applyFont="1" applyFill="1"/>
    <xf numFmtId="0" fontId="42" fillId="23" borderId="7" xfId="0" applyFont="1" applyFill="1" applyBorder="1" applyProtection="1">
      <protection locked="0"/>
    </xf>
    <xf numFmtId="0" fontId="42" fillId="23" borderId="6" xfId="0" applyFont="1" applyFill="1" applyBorder="1" applyProtection="1">
      <protection locked="0"/>
    </xf>
    <xf numFmtId="0" fontId="42" fillId="25" borderId="0" xfId="0" applyFont="1" applyFill="1" applyAlignment="1" applyProtection="1">
      <alignment horizontal="center"/>
      <protection locked="0"/>
    </xf>
    <xf numFmtId="0" fontId="42" fillId="25" borderId="0" xfId="0" applyFont="1" applyFill="1" applyProtection="1">
      <protection locked="0"/>
    </xf>
    <xf numFmtId="165" fontId="42" fillId="0" borderId="0" xfId="0" applyNumberFormat="1" applyFont="1" applyAlignment="1" applyProtection="1">
      <alignment horizontal="center" vertical="center"/>
      <protection locked="0"/>
    </xf>
    <xf numFmtId="0" fontId="42" fillId="25" borderId="0" xfId="0" applyFont="1" applyFill="1" applyAlignment="1">
      <alignment vertical="center"/>
    </xf>
    <xf numFmtId="0" fontId="42" fillId="25" borderId="0" xfId="0" applyFont="1" applyFill="1" applyAlignment="1" applyProtection="1">
      <alignment vertical="center"/>
      <protection locked="0"/>
    </xf>
    <xf numFmtId="2" fontId="42" fillId="25" borderId="0" xfId="0" applyNumberFormat="1" applyFont="1" applyFill="1"/>
    <xf numFmtId="2" fontId="42" fillId="25" borderId="0" xfId="0" applyNumberFormat="1" applyFont="1" applyFill="1" applyProtection="1">
      <protection locked="0"/>
    </xf>
    <xf numFmtId="0" fontId="42" fillId="25" borderId="0" xfId="0" applyFont="1" applyFill="1" applyAlignment="1">
      <alignment horizontal="right"/>
    </xf>
    <xf numFmtId="165" fontId="42" fillId="23" borderId="0" xfId="0" applyNumberFormat="1" applyFont="1" applyFill="1" applyProtection="1">
      <protection hidden="1"/>
    </xf>
    <xf numFmtId="0" fontId="50" fillId="23" borderId="20" xfId="0" applyFont="1" applyFill="1" applyBorder="1" applyAlignment="1" applyProtection="1">
      <alignment horizontal="left" vertical="top"/>
      <protection hidden="1"/>
    </xf>
    <xf numFmtId="0" fontId="12" fillId="23" borderId="2" xfId="0" applyFont="1" applyFill="1" applyBorder="1" applyProtection="1">
      <protection hidden="1"/>
    </xf>
    <xf numFmtId="0" fontId="12" fillId="23" borderId="0" xfId="0" applyFont="1" applyFill="1" applyProtection="1">
      <protection hidden="1"/>
    </xf>
    <xf numFmtId="0" fontId="23" fillId="23" borderId="2" xfId="10" applyNumberFormat="1" applyFont="1" applyFill="1" applyBorder="1" applyProtection="1">
      <protection hidden="1"/>
    </xf>
    <xf numFmtId="0" fontId="12" fillId="23" borderId="3" xfId="0" applyFont="1" applyFill="1" applyBorder="1" applyProtection="1">
      <protection hidden="1"/>
    </xf>
    <xf numFmtId="0" fontId="24" fillId="23" borderId="0" xfId="0" applyFont="1" applyFill="1" applyProtection="1">
      <protection hidden="1"/>
    </xf>
    <xf numFmtId="164" fontId="12" fillId="23" borderId="0" xfId="10" applyFont="1" applyFill="1" applyBorder="1" applyProtection="1">
      <protection hidden="1"/>
    </xf>
    <xf numFmtId="0" fontId="12" fillId="23" borderId="0" xfId="0" applyFont="1" applyFill="1" applyAlignment="1" applyProtection="1">
      <alignment horizontal="right"/>
      <protection hidden="1"/>
    </xf>
    <xf numFmtId="164" fontId="12" fillId="23" borderId="27" xfId="10" applyFont="1" applyFill="1" applyBorder="1" applyAlignment="1" applyProtection="1">
      <alignment horizontal="right"/>
      <protection hidden="1"/>
    </xf>
    <xf numFmtId="0" fontId="12" fillId="23" borderId="0" xfId="0" applyFont="1" applyFill="1" applyAlignment="1" applyProtection="1">
      <alignment horizontal="right" wrapText="1"/>
      <protection hidden="1"/>
    </xf>
    <xf numFmtId="0" fontId="12" fillId="23" borderId="51" xfId="0" applyFont="1" applyFill="1" applyBorder="1" applyProtection="1">
      <protection hidden="1"/>
    </xf>
    <xf numFmtId="0" fontId="12" fillId="19" borderId="51" xfId="0" applyFont="1" applyFill="1" applyBorder="1" applyProtection="1">
      <protection hidden="1"/>
    </xf>
    <xf numFmtId="165" fontId="12" fillId="23" borderId="52" xfId="0" applyNumberFormat="1" applyFont="1" applyFill="1" applyBorder="1" applyProtection="1">
      <protection hidden="1"/>
    </xf>
    <xf numFmtId="4" fontId="12" fillId="23" borderId="53" xfId="10" applyNumberFormat="1" applyFont="1" applyFill="1" applyBorder="1" applyProtection="1">
      <protection hidden="1"/>
    </xf>
    <xf numFmtId="0" fontId="12" fillId="20" borderId="55" xfId="0" applyFont="1" applyFill="1" applyBorder="1" applyProtection="1">
      <protection hidden="1"/>
    </xf>
    <xf numFmtId="0" fontId="12" fillId="4" borderId="59" xfId="0" applyFont="1" applyFill="1" applyBorder="1" applyProtection="1">
      <protection hidden="1"/>
    </xf>
    <xf numFmtId="0" fontId="12" fillId="18" borderId="55" xfId="0" applyFont="1" applyFill="1" applyBorder="1" applyProtection="1">
      <protection hidden="1"/>
    </xf>
    <xf numFmtId="0" fontId="12" fillId="21" borderId="55" xfId="0" applyFont="1" applyFill="1" applyBorder="1" applyProtection="1">
      <protection hidden="1"/>
    </xf>
    <xf numFmtId="0" fontId="12" fillId="22" borderId="55" xfId="0" applyFont="1" applyFill="1" applyBorder="1" applyProtection="1">
      <protection hidden="1"/>
    </xf>
    <xf numFmtId="165" fontId="12" fillId="23" borderId="0" xfId="0" applyNumberFormat="1" applyFont="1" applyFill="1" applyAlignment="1" applyProtection="1">
      <alignment horizontal="right"/>
      <protection hidden="1"/>
    </xf>
    <xf numFmtId="164" fontId="14" fillId="23" borderId="28" xfId="10" applyFont="1" applyFill="1" applyBorder="1" applyAlignment="1" applyProtection="1">
      <alignment horizontal="center"/>
      <protection hidden="1"/>
    </xf>
    <xf numFmtId="0" fontId="12" fillId="23" borderId="0" xfId="0" applyFont="1" applyFill="1" applyAlignment="1" applyProtection="1">
      <alignment horizontal="left"/>
      <protection hidden="1"/>
    </xf>
    <xf numFmtId="165" fontId="25" fillId="23" borderId="0" xfId="0" applyNumberFormat="1" applyFont="1" applyFill="1" applyProtection="1">
      <protection hidden="1"/>
    </xf>
    <xf numFmtId="4" fontId="14" fillId="23" borderId="0" xfId="10" applyNumberFormat="1" applyFont="1" applyFill="1" applyBorder="1" applyAlignment="1" applyProtection="1">
      <alignment horizontal="center"/>
      <protection hidden="1"/>
    </xf>
    <xf numFmtId="4" fontId="25" fillId="23" borderId="0" xfId="0" applyNumberFormat="1" applyFont="1" applyFill="1" applyProtection="1">
      <protection hidden="1"/>
    </xf>
    <xf numFmtId="169" fontId="23" fillId="23" borderId="0" xfId="0" applyNumberFormat="1" applyFont="1" applyFill="1" applyProtection="1">
      <protection hidden="1"/>
    </xf>
    <xf numFmtId="0" fontId="12" fillId="23" borderId="7" xfId="0" applyFont="1" applyFill="1" applyBorder="1" applyProtection="1">
      <protection hidden="1"/>
    </xf>
    <xf numFmtId="0" fontId="12" fillId="23" borderId="18" xfId="0" applyFont="1" applyFill="1" applyBorder="1" applyProtection="1">
      <protection hidden="1"/>
    </xf>
    <xf numFmtId="164" fontId="12" fillId="23" borderId="18" xfId="10" applyFont="1" applyFill="1" applyBorder="1" applyProtection="1">
      <protection hidden="1"/>
    </xf>
    <xf numFmtId="0" fontId="12" fillId="23" borderId="6" xfId="0" applyFont="1" applyFill="1" applyBorder="1" applyProtection="1">
      <protection hidden="1"/>
    </xf>
    <xf numFmtId="0" fontId="12" fillId="24" borderId="7" xfId="0" applyFont="1" applyFill="1" applyBorder="1" applyProtection="1">
      <protection hidden="1"/>
    </xf>
    <xf numFmtId="0" fontId="12" fillId="24" borderId="18" xfId="0" applyFont="1" applyFill="1" applyBorder="1" applyProtection="1">
      <protection hidden="1"/>
    </xf>
    <xf numFmtId="14" fontId="12" fillId="24" borderId="18" xfId="0" applyNumberFormat="1" applyFont="1" applyFill="1" applyBorder="1" applyAlignment="1" applyProtection="1">
      <alignment horizontal="right"/>
      <protection hidden="1"/>
    </xf>
    <xf numFmtId="0" fontId="12" fillId="24" borderId="18" xfId="0" applyFont="1" applyFill="1" applyBorder="1" applyAlignment="1" applyProtection="1">
      <alignment horizontal="center"/>
      <protection hidden="1"/>
    </xf>
    <xf numFmtId="14" fontId="12" fillId="24" borderId="6" xfId="0" applyNumberFormat="1" applyFont="1" applyFill="1" applyBorder="1" applyAlignment="1" applyProtection="1">
      <alignment horizontal="left"/>
      <protection hidden="1"/>
    </xf>
    <xf numFmtId="2" fontId="54" fillId="25" borderId="0" xfId="0" applyNumberFormat="1" applyFont="1" applyFill="1" applyAlignment="1" applyProtection="1">
      <alignment horizontal="center"/>
      <protection hidden="1"/>
    </xf>
  </cellXfs>
  <cellStyles count="12">
    <cellStyle name="Hyperlink 2" xfId="2" xr:uid="{00000000-0005-0000-0000-000001000000}"/>
    <cellStyle name="Hyperlink_Original_MitPaus2" xfId="3" xr:uid="{00000000-0005-0000-0000-000002000000}"/>
    <cellStyle name="Link" xfId="1" builtinId="8"/>
    <cellStyle name="Standard" xfId="0" builtinId="0"/>
    <cellStyle name="Standard 2" xfId="4" xr:uid="{00000000-0005-0000-0000-000004000000}"/>
    <cellStyle name="Standard_Arbeitsdatei_Original_MitPaus2" xfId="5" xr:uid="{00000000-0005-0000-0000-000005000000}"/>
    <cellStyle name="Standard_B1Pos_Original_MitPaus2" xfId="6" xr:uid="{00000000-0005-0000-0000-000006000000}"/>
    <cellStyle name="Standard_BEinfach_Original_MitPaus2" xfId="7" xr:uid="{00000000-0005-0000-0000-000007000000}"/>
    <cellStyle name="Standard_Info" xfId="11" xr:uid="{5081636D-5CF2-43ED-8D48-E3930941993B}"/>
    <cellStyle name="Standard_Info_Original_MitPaus2" xfId="8" xr:uid="{00000000-0005-0000-0000-000008000000}"/>
    <cellStyle name="Standard_Jahr1999_Original_MitPaus2" xfId="9" xr:uid="{00000000-0005-0000-0000-000009000000}"/>
    <cellStyle name="Währung" xfId="10" builtinId="4"/>
  </cellStyles>
  <dxfs count="9">
    <dxf>
      <fill>
        <patternFill>
          <bgColor indexed="22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  <border>
        <left style="thin">
          <color indexed="10"/>
        </left>
        <right style="thin">
          <color indexed="10"/>
        </right>
        <bottom style="thin">
          <color indexed="10"/>
        </bottom>
      </border>
    </dxf>
    <dxf>
      <fill>
        <patternFill>
          <bgColor indexed="22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  <border>
        <left style="thin">
          <color indexed="10"/>
        </left>
        <right style="thin">
          <color indexed="10"/>
        </right>
      </border>
    </dxf>
    <dxf>
      <fill>
        <patternFill>
          <bgColor indexed="22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Arbeitsleistung der Mitarbeiter in Stunden</a:t>
            </a:r>
          </a:p>
        </c:rich>
      </c:tx>
      <c:layout>
        <c:manualLayout>
          <c:xMode val="edge"/>
          <c:yMode val="edge"/>
          <c:x val="0.30629552661849474"/>
          <c:y val="2.96442687747035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217959184156034E-2"/>
          <c:y val="0.10276679841897234"/>
          <c:w val="0.92494001408095183"/>
          <c:h val="0.8359683794466402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'$'!$F$5</c:f>
              <c:strCache>
                <c:ptCount val="1"/>
                <c:pt idx="0">
                  <c:v>Stunden</c:v>
                </c:pt>
              </c:strCache>
            </c:strRef>
          </c:tx>
          <c:spPr>
            <a:solidFill>
              <a:srgbClr val="8080FF"/>
            </a:solidFill>
            <a:ln w="25400"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7D3-4D29-9761-E7EFB6D7AE16}"/>
              </c:ext>
            </c:extLst>
          </c:dPt>
          <c:dPt>
            <c:idx val="1"/>
            <c:invertIfNegative val="0"/>
            <c:bubble3D val="0"/>
            <c:spPr>
              <a:solidFill>
                <a:srgbClr val="802060"/>
              </a:solidFill>
              <a:ln w="25400"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7D3-4D29-9761-E7EFB6D7AE16}"/>
              </c:ext>
            </c:extLst>
          </c:dPt>
          <c:dPt>
            <c:idx val="2"/>
            <c:invertIfNegative val="0"/>
            <c:bubble3D val="0"/>
            <c:spPr>
              <a:solidFill>
                <a:srgbClr val="FFFFC0"/>
              </a:solidFill>
              <a:ln w="25400"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27D3-4D29-9761-E7EFB6D7AE16}"/>
              </c:ext>
            </c:extLst>
          </c:dPt>
          <c:dPt>
            <c:idx val="3"/>
            <c:invertIfNegative val="0"/>
            <c:bubble3D val="0"/>
            <c:spPr>
              <a:solidFill>
                <a:srgbClr val="A0E0E0"/>
              </a:solidFill>
              <a:ln w="25400"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7D3-4D29-9761-E7EFB6D7AE16}"/>
              </c:ext>
            </c:extLst>
          </c:dPt>
          <c:dPt>
            <c:idx val="4"/>
            <c:invertIfNegative val="0"/>
            <c:bubble3D val="0"/>
            <c:spPr>
              <a:solidFill>
                <a:srgbClr val="600080"/>
              </a:solidFill>
              <a:ln w="25400"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27D3-4D29-9761-E7EFB6D7AE16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 w="25400"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27D3-4D29-9761-E7EFB6D7AE16}"/>
              </c:ext>
            </c:extLst>
          </c:dPt>
          <c:dLbls>
            <c:numFmt formatCode="[h]&quot; Std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'$'!$D$6:$D$11</c:f>
              <c:strCache>
                <c:ptCount val="4"/>
                <c:pt idx="0">
                  <c:v>Beispiel</c:v>
                </c:pt>
                <c:pt idx="1">
                  <c:v>Müller</c:v>
                </c:pt>
                <c:pt idx="2">
                  <c:v>Schmidt</c:v>
                </c:pt>
                <c:pt idx="3">
                  <c:v>Maier</c:v>
                </c:pt>
              </c:strCache>
            </c:strRef>
          </c:cat>
          <c:val>
            <c:numRef>
              <c:f>'$'!$F$6:$F$11</c:f>
              <c:numCache>
                <c:formatCode>[h]:mm</c:formatCode>
                <c:ptCount val="6"/>
                <c:pt idx="0">
                  <c:v>0.10416666666666667</c:v>
                </c:pt>
                <c:pt idx="1">
                  <c:v>0.15625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7D3-4D29-9761-E7EFB6D7A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07584"/>
        <c:axId val="35109120"/>
      </c:barChart>
      <c:catAx>
        <c:axId val="351075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109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109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Stunden</a:t>
                </a:r>
              </a:p>
            </c:rich>
          </c:tx>
          <c:layout>
            <c:manualLayout>
              <c:xMode val="edge"/>
              <c:yMode val="edge"/>
              <c:x val="7.2639225181598066E-3"/>
              <c:y val="0.47035573122529645"/>
            </c:manualLayout>
          </c:layout>
          <c:overlay val="0"/>
          <c:spPr>
            <a:noFill/>
            <a:ln w="25400">
              <a:noFill/>
            </a:ln>
          </c:spPr>
        </c:title>
        <c:numFmt formatCode="[h]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107584"/>
        <c:crosses val="autoZero"/>
        <c:crossBetween val="between"/>
      </c:valAx>
      <c:spPr>
        <a:gradFill>
          <a:gsLst>
            <a:gs pos="0">
              <a:schemeClr val="bg1">
                <a:lumMod val="95000"/>
              </a:schemeClr>
            </a:gs>
            <a:gs pos="100000">
              <a:srgbClr val="C0C0C0">
                <a:gamma/>
                <a:shade val="70588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4921259845" footer="0.492125984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Einnahmen/Kosten der einzelnen Mitarbeiter im Vergleich</a:t>
            </a:r>
          </a:p>
        </c:rich>
      </c:tx>
      <c:layout>
        <c:manualLayout>
          <c:xMode val="edge"/>
          <c:yMode val="edge"/>
          <c:x val="0.23365630143689664"/>
          <c:y val="2.982107355864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9055707248616291E-2"/>
          <c:y val="9.9403578528827044E-2"/>
          <c:w val="0.96610226601649163"/>
          <c:h val="0.8389662027833002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'$'!$H$5</c:f>
              <c:strCache>
                <c:ptCount val="1"/>
                <c:pt idx="0">
                  <c:v>Einnahmen/ Kosten</c:v>
                </c:pt>
              </c:strCache>
            </c:strRef>
          </c:tx>
          <c:spPr>
            <a:solidFill>
              <a:srgbClr val="8080FF"/>
            </a:solidFill>
            <a:ln w="25400">
              <a:noFill/>
            </a:ln>
            <a:effectLst>
              <a:outerShdw blurRad="76200" dir="13500000" sy="23000" kx="1200000" algn="br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2D0-4584-A654-E028BF098A1E}"/>
              </c:ext>
            </c:extLst>
          </c:dPt>
          <c:dPt>
            <c:idx val="1"/>
            <c:invertIfNegative val="0"/>
            <c:bubble3D val="0"/>
            <c:spPr>
              <a:solidFill>
                <a:srgbClr val="802060"/>
              </a:solidFill>
              <a:ln w="25400">
                <a:noFill/>
              </a:ln>
              <a:effectLst>
                <a:outerShdw blurRad="76200" dir="13500000" sy="23000" kx="1200000" algn="b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D0-4584-A654-E028BF098A1E}"/>
              </c:ext>
            </c:extLst>
          </c:dPt>
          <c:dPt>
            <c:idx val="2"/>
            <c:invertIfNegative val="0"/>
            <c:bubble3D val="0"/>
            <c:spPr>
              <a:solidFill>
                <a:srgbClr val="FFFFC0"/>
              </a:solidFill>
              <a:ln w="25400">
                <a:noFill/>
              </a:ln>
              <a:effectLst>
                <a:outerShdw blurRad="76200" dir="13500000" sy="23000" kx="1200000" algn="b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2D0-4584-A654-E028BF098A1E}"/>
              </c:ext>
            </c:extLst>
          </c:dPt>
          <c:dPt>
            <c:idx val="3"/>
            <c:invertIfNegative val="0"/>
            <c:bubble3D val="0"/>
            <c:spPr>
              <a:solidFill>
                <a:srgbClr val="A0E0E0"/>
              </a:solidFill>
              <a:ln w="25400">
                <a:noFill/>
              </a:ln>
              <a:effectLst>
                <a:outerShdw blurRad="76200" dir="13500000" sy="23000" kx="1200000" algn="b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2D0-4584-A654-E028BF098A1E}"/>
              </c:ext>
            </c:extLst>
          </c:dPt>
          <c:dPt>
            <c:idx val="4"/>
            <c:invertIfNegative val="0"/>
            <c:bubble3D val="0"/>
            <c:spPr>
              <a:solidFill>
                <a:srgbClr val="600080"/>
              </a:solidFill>
              <a:ln w="25400">
                <a:noFill/>
              </a:ln>
              <a:effectLst>
                <a:outerShdw blurRad="76200" dir="13500000" sy="23000" kx="1200000" algn="b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2D0-4584-A654-E028BF098A1E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 w="25400">
                <a:noFill/>
              </a:ln>
              <a:effectLst>
                <a:outerShdw blurRad="76200" dir="13500000" sy="23000" kx="1200000" algn="b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2D0-4584-A654-E028BF098A1E}"/>
              </c:ext>
            </c:extLst>
          </c:dPt>
          <c:dLbls>
            <c:numFmt formatCode="#,##0_ ;\-#,##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'$'!$D$6:$D$11</c:f>
              <c:strCache>
                <c:ptCount val="4"/>
                <c:pt idx="0">
                  <c:v>Beispiel</c:v>
                </c:pt>
                <c:pt idx="1">
                  <c:v>Müller</c:v>
                </c:pt>
                <c:pt idx="2">
                  <c:v>Schmidt</c:v>
                </c:pt>
                <c:pt idx="3">
                  <c:v>Maier</c:v>
                </c:pt>
              </c:strCache>
            </c:strRef>
          </c:cat>
          <c:val>
            <c:numRef>
              <c:f>'$'!$H$6:$H$11</c:f>
              <c:numCache>
                <c:formatCode>#,##0.00</c:formatCode>
                <c:ptCount val="6"/>
                <c:pt idx="0">
                  <c:v>37.5</c:v>
                </c:pt>
                <c:pt idx="1">
                  <c:v>67.5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D0-4584-A654-E028BF098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62144"/>
        <c:axId val="35063680"/>
      </c:barChart>
      <c:catAx>
        <c:axId val="350621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063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063680"/>
        <c:scaling>
          <c:orientation val="minMax"/>
        </c:scaling>
        <c:delete val="0"/>
        <c:axPos val="l"/>
        <c:numFmt formatCode="#,##0_ ;\-#,##0\ 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062144"/>
        <c:crosses val="autoZero"/>
        <c:crossBetween val="between"/>
      </c:valAx>
      <c:spPr>
        <a:gradFill>
          <a:gsLst>
            <a:gs pos="0">
              <a:sysClr val="window" lastClr="FFFFFF">
                <a:lumMod val="50000"/>
              </a:sysClr>
            </a:gs>
            <a:gs pos="50000">
              <a:srgbClr val="4F81BD">
                <a:tint val="44500"/>
                <a:satMod val="160000"/>
              </a:srgbClr>
            </a:gs>
            <a:gs pos="100000">
              <a:srgbClr val="4F81BD">
                <a:tint val="23500"/>
                <a:satMod val="160000"/>
              </a:srgbClr>
            </a:gs>
          </a:gsLst>
          <a:lin ang="5400000" scaled="0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4921259845" footer="0.492125984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77776214541209E-2"/>
          <c:y val="0.12500012305487165"/>
          <c:w val="0.88014579873933507"/>
          <c:h val="0.8125007998566656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'$'!$F$5</c:f>
              <c:strCache>
                <c:ptCount val="1"/>
                <c:pt idx="0">
                  <c:v>Stunden</c:v>
                </c:pt>
              </c:strCache>
            </c:strRef>
          </c:tx>
          <c:spPr>
            <a:solidFill>
              <a:srgbClr val="802060"/>
            </a:solidFill>
            <a:ln w="12700">
              <a:noFill/>
              <a:prstDash val="solid"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8080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2D9-4B2E-A33D-BCCBBC2986B1}"/>
              </c:ext>
            </c:extLst>
          </c:dPt>
          <c:dPt>
            <c:idx val="2"/>
            <c:invertIfNegative val="0"/>
            <c:bubble3D val="0"/>
            <c:spPr>
              <a:solidFill>
                <a:srgbClr val="FFFFC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2D9-4B2E-A33D-BCCBBC2986B1}"/>
              </c:ext>
            </c:extLst>
          </c:dPt>
          <c:dPt>
            <c:idx val="3"/>
            <c:invertIfNegative val="0"/>
            <c:bubble3D val="0"/>
            <c:spPr>
              <a:solidFill>
                <a:srgbClr val="A0E0E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2D9-4B2E-A33D-BCCBBC2986B1}"/>
              </c:ext>
            </c:extLst>
          </c:dPt>
          <c:dPt>
            <c:idx val="4"/>
            <c:invertIfNegative val="0"/>
            <c:bubble3D val="0"/>
            <c:spPr>
              <a:solidFill>
                <a:srgbClr val="60008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2D9-4B2E-A33D-BCCBBC2986B1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2D9-4B2E-A33D-BCCBBC2986B1}"/>
              </c:ext>
            </c:extLst>
          </c:dPt>
          <c:dPt>
            <c:idx val="6"/>
            <c:invertIfNegative val="0"/>
            <c:bubble3D val="0"/>
            <c:spPr>
              <a:solidFill>
                <a:srgbClr val="0080C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2D9-4B2E-A33D-BCCBBC2986B1}"/>
              </c:ext>
            </c:extLst>
          </c:dPt>
          <c:dPt>
            <c:idx val="7"/>
            <c:invertIfNegative val="0"/>
            <c:bubble3D val="0"/>
            <c:spPr>
              <a:solidFill>
                <a:srgbClr val="C0C0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52D9-4B2E-A33D-BCCBBC2986B1}"/>
              </c:ext>
            </c:extLst>
          </c:dPt>
          <c:dPt>
            <c:idx val="8"/>
            <c:invertIfNegative val="0"/>
            <c:bubble3D val="0"/>
            <c:spPr>
              <a:solidFill>
                <a:srgbClr val="00008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52D9-4B2E-A33D-BCCBBC2986B1}"/>
              </c:ext>
            </c:extLst>
          </c:dPt>
          <c:dPt>
            <c:idx val="9"/>
            <c:invertIfNegative val="0"/>
            <c:bubble3D val="0"/>
            <c:spPr>
              <a:solidFill>
                <a:srgbClr val="FF00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52D9-4B2E-A33D-BCCBBC2986B1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0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52D9-4B2E-A33D-BCCBBC2986B1}"/>
              </c:ext>
            </c:extLst>
          </c:dPt>
          <c:dPt>
            <c:idx val="11"/>
            <c:invertIfNegative val="0"/>
            <c:bubble3D val="0"/>
            <c:spPr>
              <a:solidFill>
                <a:srgbClr val="00FF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52D9-4B2E-A33D-BCCBBC2986B1}"/>
              </c:ext>
            </c:extLst>
          </c:dPt>
          <c:dPt>
            <c:idx val="12"/>
            <c:invertIfNegative val="0"/>
            <c:bubble3D val="0"/>
            <c:spPr>
              <a:solidFill>
                <a:srgbClr val="80008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52D9-4B2E-A33D-BCCBBC2986B1}"/>
              </c:ext>
            </c:extLst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52D9-4B2E-A33D-BCCBBC2986B1}"/>
              </c:ext>
            </c:extLst>
          </c:dPt>
          <c:dPt>
            <c:idx val="14"/>
            <c:invertIfNegative val="0"/>
            <c:bubble3D val="0"/>
            <c:spPr>
              <a:solidFill>
                <a:srgbClr val="008080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52D9-4B2E-A33D-BCCBBC2986B1}"/>
              </c:ext>
            </c:extLst>
          </c:dPt>
          <c:dPt>
            <c:idx val="15"/>
            <c:invertIfNegative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52D9-4B2E-A33D-BCCBBC2986B1}"/>
              </c:ext>
            </c:extLst>
          </c:dPt>
          <c:dPt>
            <c:idx val="16"/>
            <c:invertIfNegative val="0"/>
            <c:bubble3D val="0"/>
            <c:spPr>
              <a:solidFill>
                <a:srgbClr val="00CC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52D9-4B2E-A33D-BCCBBC2986B1}"/>
              </c:ext>
            </c:extLst>
          </c:dPt>
          <c:dPt>
            <c:idx val="17"/>
            <c:invertIfNegative val="0"/>
            <c:bubble3D val="0"/>
            <c:spPr>
              <a:solidFill>
                <a:srgbClr val="69FFFF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52D9-4B2E-A33D-BCCBBC2986B1}"/>
              </c:ext>
            </c:extLst>
          </c:dPt>
          <c:dPt>
            <c:idx val="18"/>
            <c:invertIfNegative val="0"/>
            <c:bubble3D val="0"/>
            <c:spPr>
              <a:solidFill>
                <a:srgbClr val="CCFFCC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52D9-4B2E-A33D-BCCBBC2986B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99"/>
              </a:solidFill>
              <a:ln w="12700">
                <a:noFill/>
                <a:prstDash val="solid"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52D9-4B2E-A33D-BCCBBC2986B1}"/>
              </c:ext>
            </c:extLst>
          </c:dPt>
          <c:dLbls>
            <c:numFmt formatCode="[h]&quot; Std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'$'!$D$6:$D$11</c:f>
              <c:strCache>
                <c:ptCount val="4"/>
                <c:pt idx="0">
                  <c:v>Beispiel</c:v>
                </c:pt>
                <c:pt idx="1">
                  <c:v>Müller</c:v>
                </c:pt>
                <c:pt idx="2">
                  <c:v>Schmidt</c:v>
                </c:pt>
                <c:pt idx="3">
                  <c:v>Maier</c:v>
                </c:pt>
              </c:strCache>
            </c:strRef>
          </c:cat>
          <c:val>
            <c:numRef>
              <c:f>'$'!$F$6:$F$11</c:f>
              <c:numCache>
                <c:formatCode>[h]:mm</c:formatCode>
                <c:ptCount val="6"/>
                <c:pt idx="0">
                  <c:v>0.10416666666666667</c:v>
                </c:pt>
                <c:pt idx="1">
                  <c:v>0.15625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2D9-4B2E-A33D-BCCBBC298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02976"/>
        <c:axId val="35904512"/>
      </c:barChart>
      <c:lineChart>
        <c:grouping val="standard"/>
        <c:varyColors val="0"/>
        <c:ser>
          <c:idx val="0"/>
          <c:order val="1"/>
          <c:tx>
            <c:strRef>
              <c:f>'$'!$H$5</c:f>
              <c:strCache>
                <c:ptCount val="1"/>
                <c:pt idx="0">
                  <c:v>Einnahmen/ Kosten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numFmt formatCode="#,##0_ ;\-#,##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'$'!$D$6:$D$11</c:f>
              <c:strCache>
                <c:ptCount val="4"/>
                <c:pt idx="0">
                  <c:v>Beispiel</c:v>
                </c:pt>
                <c:pt idx="1">
                  <c:v>Müller</c:v>
                </c:pt>
                <c:pt idx="2">
                  <c:v>Schmidt</c:v>
                </c:pt>
                <c:pt idx="3">
                  <c:v>Maier</c:v>
                </c:pt>
              </c:strCache>
            </c:strRef>
          </c:cat>
          <c:val>
            <c:numRef>
              <c:f>'$'!$H$6:$H$11</c:f>
              <c:numCache>
                <c:formatCode>#,##0.00</c:formatCode>
                <c:ptCount val="6"/>
                <c:pt idx="0">
                  <c:v>37.5</c:v>
                </c:pt>
                <c:pt idx="1">
                  <c:v>67.5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52D9-4B2E-A33D-BCCBBC298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926784"/>
        <c:axId val="35928320"/>
      </c:lineChart>
      <c:catAx>
        <c:axId val="359029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Times New Roman"/>
                <a:cs typeface="Arial" pitchFamily="34" charset="0"/>
              </a:defRPr>
            </a:pPr>
            <a:endParaRPr lang="de-DE"/>
          </a:p>
        </c:txPr>
        <c:crossAx val="3590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904512"/>
        <c:scaling>
          <c:orientation val="minMax"/>
        </c:scaling>
        <c:delete val="0"/>
        <c:axPos val="l"/>
        <c:numFmt formatCode="[h]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902976"/>
        <c:crosses val="autoZero"/>
        <c:crossBetween val="between"/>
      </c:valAx>
      <c:catAx>
        <c:axId val="35926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928320"/>
        <c:crosses val="autoZero"/>
        <c:auto val="0"/>
        <c:lblAlgn val="ctr"/>
        <c:lblOffset val="100"/>
        <c:noMultiLvlLbl val="0"/>
      </c:catAx>
      <c:valAx>
        <c:axId val="35928320"/>
        <c:scaling>
          <c:orientation val="minMax"/>
        </c:scaling>
        <c:delete val="0"/>
        <c:axPos val="r"/>
        <c:numFmt formatCode="#,##0_ ;\-#,##0\ 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5926784"/>
        <c:crosses val="max"/>
        <c:crossBetween val="between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  <a:effectLst/>
      </c:spPr>
    </c:plotArea>
    <c:legend>
      <c:legendPos val="t"/>
      <c:layout>
        <c:manualLayout>
          <c:xMode val="edge"/>
          <c:yMode val="edge"/>
          <c:x val="0.77966152536017741"/>
          <c:y val="1.0080645161290322E-2"/>
          <c:w val="0.19128342008096444"/>
          <c:h val="7.86290322580645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4921259845" footer="0.4921259845"/>
    <c:pageSetup paperSize="9" orientation="landscape" horizontalDpi="300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30</xdr:row>
      <xdr:rowOff>19050</xdr:rowOff>
    </xdr:from>
    <xdr:to>
      <xdr:col>5</xdr:col>
      <xdr:colOff>190500</xdr:colOff>
      <xdr:row>36</xdr:row>
      <xdr:rowOff>98610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9450" y="4029075"/>
          <a:ext cx="1276350" cy="105111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11</xdr:col>
      <xdr:colOff>647700</xdr:colOff>
      <xdr:row>31</xdr:row>
      <xdr:rowOff>0</xdr:rowOff>
    </xdr:to>
    <xdr:graphicFrame macro="">
      <xdr:nvGraphicFramePr>
        <xdr:cNvPr id="2124" name="Chart 2">
          <a:extLst>
            <a:ext uri="{FF2B5EF4-FFF2-40B4-BE49-F238E27FC236}">
              <a16:creationId xmlns:a16="http://schemas.microsoft.com/office/drawing/2014/main" id="{00000000-0008-0000-0400-00004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647700</xdr:colOff>
      <xdr:row>30</xdr:row>
      <xdr:rowOff>142875</xdr:rowOff>
    </xdr:to>
    <xdr:graphicFrame macro="">
      <xdr:nvGraphicFramePr>
        <xdr:cNvPr id="3147" name="Chart 1">
          <a:extLst>
            <a:ext uri="{FF2B5EF4-FFF2-40B4-BE49-F238E27FC236}">
              <a16:creationId xmlns:a16="http://schemas.microsoft.com/office/drawing/2014/main" id="{00000000-0008-0000-0500-00004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47625</xdr:rowOff>
    </xdr:from>
    <xdr:to>
      <xdr:col>11</xdr:col>
      <xdr:colOff>704850</xdr:colOff>
      <xdr:row>30</xdr:row>
      <xdr:rowOff>76200</xdr:rowOff>
    </xdr:to>
    <xdr:graphicFrame macro="">
      <xdr:nvGraphicFramePr>
        <xdr:cNvPr id="4171" name="Chart 1">
          <a:extLst>
            <a:ext uri="{FF2B5EF4-FFF2-40B4-BE49-F238E27FC236}">
              <a16:creationId xmlns:a16="http://schemas.microsoft.com/office/drawing/2014/main" id="{00000000-0008-0000-0600-00004B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0.1241</cdr:x>
      <cdr:y>0.0403</cdr:y>
    </cdr:from>
    <cdr:to>
      <cdr:x>0.43381</cdr:x>
      <cdr:y>0.0881</cdr:y>
    </cdr:to>
    <cdr:sp macro="" textlink="">
      <cdr:nvSpPr>
        <cdr:cNvPr id="5121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1662" y="195955"/>
          <a:ext cx="2450030" cy="2324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27432" tIns="27432" rIns="27432" bIns="27432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Quantitativer Leistungsvergleich</a:t>
          </a:r>
        </a:p>
      </cdr:txBody>
    </cdr:sp>
  </cdr:relSizeAnchor>
  <cdr:relSizeAnchor xmlns:cdr="http://schemas.openxmlformats.org/drawingml/2006/chartDrawing">
    <cdr:from>
      <cdr:x>0.01094</cdr:x>
      <cdr:y>0.25752</cdr:y>
    </cdr:from>
    <cdr:to>
      <cdr:x>0.03425</cdr:x>
      <cdr:y>0.37061</cdr:y>
    </cdr:to>
    <cdr:sp macro="" textlink="">
      <cdr:nvSpPr>
        <cdr:cNvPr id="5122" name="Text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534" y="1252198"/>
          <a:ext cx="184409" cy="5498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="vert270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Stunden</a:t>
          </a:r>
        </a:p>
      </cdr:txBody>
    </cdr:sp>
  </cdr:relSizeAnchor>
  <cdr:relSizeAnchor xmlns:cdr="http://schemas.openxmlformats.org/drawingml/2006/chartDrawing">
    <cdr:from>
      <cdr:x>0.12262</cdr:x>
      <cdr:y>0.03529</cdr:y>
    </cdr:from>
    <cdr:to>
      <cdr:x>0.13472</cdr:x>
      <cdr:y>0.08355</cdr:y>
    </cdr:to>
    <cdr:sp macro="" textlink="">
      <cdr:nvSpPr>
        <cdr:cNvPr id="5123" name="Text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69067" y="170246"/>
          <a:ext cx="95329" cy="228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de-DE"/>
        </a:p>
      </cdr:txBody>
    </cdr:sp>
  </cdr:relSizeAnchor>
</c:userShape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uvista.de/" TargetMode="External"/><Relationship Id="rId2" Type="http://schemas.openxmlformats.org/officeDocument/2006/relationships/hyperlink" Target="https://www.auvista.de/XZ400.htm" TargetMode="External"/><Relationship Id="rId1" Type="http://schemas.openxmlformats.org/officeDocument/2006/relationships/hyperlink" Target="https://www.auvista.de/XZ400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Auvista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showGridLines="0" showRowColHeaders="0" tabSelected="1" workbookViewId="0">
      <pane ySplit="15" topLeftCell="A16" activePane="bottomLeft" state="frozenSplit"/>
      <selection pane="bottomLeft" activeCell="A16" sqref="A16"/>
    </sheetView>
  </sheetViews>
  <sheetFormatPr baseColWidth="10" defaultRowHeight="12.75" x14ac:dyDescent="0.2"/>
  <cols>
    <col min="1" max="1" width="12" style="14"/>
    <col min="2" max="2" width="2.83203125" style="14" customWidth="1"/>
    <col min="3" max="3" width="20.83203125" style="14" customWidth="1"/>
    <col min="4" max="4" width="30.83203125" style="14" customWidth="1"/>
    <col min="5" max="5" width="20.83203125" style="14" customWidth="1"/>
    <col min="6" max="6" width="23" style="14" customWidth="1"/>
    <col min="7" max="16384" width="12" style="14"/>
  </cols>
  <sheetData>
    <row r="1" spans="1:6" x14ac:dyDescent="0.2">
      <c r="A1" s="30" t="s">
        <v>115</v>
      </c>
    </row>
    <row r="2" spans="1:6" ht="6" customHeight="1" x14ac:dyDescent="0.2">
      <c r="B2" s="31"/>
      <c r="C2" s="7"/>
      <c r="D2" s="7"/>
      <c r="E2" s="7"/>
      <c r="F2" s="8"/>
    </row>
    <row r="3" spans="1:6" ht="39.950000000000003" customHeight="1" x14ac:dyDescent="0.7">
      <c r="B3" s="32"/>
      <c r="C3" s="33" t="s">
        <v>152</v>
      </c>
      <c r="D3" s="34"/>
      <c r="E3" s="11"/>
      <c r="F3" s="10"/>
    </row>
    <row r="4" spans="1:6" ht="15.75" x14ac:dyDescent="0.25">
      <c r="B4" s="32"/>
      <c r="C4" s="35" t="s">
        <v>153</v>
      </c>
      <c r="D4" s="36"/>
      <c r="E4" s="11"/>
      <c r="F4" s="10"/>
    </row>
    <row r="5" spans="1:6" ht="8.1" customHeight="1" x14ac:dyDescent="0.2">
      <c r="B5" s="32"/>
      <c r="C5" s="37"/>
      <c r="D5" s="11"/>
      <c r="E5" s="11"/>
      <c r="F5" s="10"/>
    </row>
    <row r="6" spans="1:6" x14ac:dyDescent="0.2">
      <c r="B6" s="9"/>
      <c r="C6" s="38" t="s">
        <v>107</v>
      </c>
      <c r="D6" s="11" t="s">
        <v>123</v>
      </c>
      <c r="E6" s="39" t="s">
        <v>1</v>
      </c>
      <c r="F6" s="10" t="s">
        <v>121</v>
      </c>
    </row>
    <row r="7" spans="1:6" ht="2.1" customHeight="1" x14ac:dyDescent="0.25">
      <c r="B7" s="9"/>
      <c r="C7" s="40"/>
      <c r="D7" s="11"/>
      <c r="E7" s="41"/>
      <c r="F7" s="10"/>
    </row>
    <row r="8" spans="1:6" x14ac:dyDescent="0.2">
      <c r="B8" s="9"/>
      <c r="C8" s="39" t="s">
        <v>112</v>
      </c>
      <c r="D8" s="11" t="s">
        <v>111</v>
      </c>
      <c r="E8" s="39" t="s">
        <v>2</v>
      </c>
      <c r="F8" s="10" t="s">
        <v>124</v>
      </c>
    </row>
    <row r="9" spans="1:6" ht="2.1" customHeight="1" x14ac:dyDescent="0.25">
      <c r="B9" s="9"/>
      <c r="C9" s="40"/>
      <c r="D9" s="11"/>
      <c r="E9" s="41"/>
      <c r="F9" s="10"/>
    </row>
    <row r="10" spans="1:6" x14ac:dyDescent="0.2">
      <c r="B10" s="9"/>
      <c r="C10" s="39" t="s">
        <v>103</v>
      </c>
      <c r="D10" s="11" t="s">
        <v>118</v>
      </c>
      <c r="E10" s="39" t="s">
        <v>3</v>
      </c>
      <c r="F10" s="10" t="s">
        <v>125</v>
      </c>
    </row>
    <row r="11" spans="1:6" ht="2.1" customHeight="1" x14ac:dyDescent="0.25">
      <c r="B11" s="9"/>
      <c r="C11" s="40"/>
      <c r="D11" s="42"/>
      <c r="E11" s="40"/>
      <c r="F11" s="10"/>
    </row>
    <row r="12" spans="1:6" x14ac:dyDescent="0.2">
      <c r="B12" s="9"/>
      <c r="C12" s="39" t="s">
        <v>104</v>
      </c>
      <c r="D12" s="11" t="s">
        <v>119</v>
      </c>
      <c r="E12" s="39" t="s">
        <v>4</v>
      </c>
      <c r="F12" s="10" t="s">
        <v>126</v>
      </c>
    </row>
    <row r="13" spans="1:6" ht="2.1" customHeight="1" x14ac:dyDescent="0.25">
      <c r="B13" s="9"/>
      <c r="C13" s="41"/>
      <c r="D13" s="42"/>
      <c r="E13" s="40"/>
      <c r="F13" s="10"/>
    </row>
    <row r="14" spans="1:6" x14ac:dyDescent="0.2">
      <c r="B14" s="9"/>
      <c r="C14" s="39" t="s">
        <v>0</v>
      </c>
      <c r="D14" s="11" t="s">
        <v>120</v>
      </c>
      <c r="E14" s="39" t="s">
        <v>5</v>
      </c>
      <c r="F14" s="10" t="s">
        <v>122</v>
      </c>
    </row>
    <row r="15" spans="1:6" ht="6" customHeight="1" x14ac:dyDescent="0.2">
      <c r="B15" s="9"/>
      <c r="C15" s="43"/>
      <c r="D15" s="43"/>
      <c r="E15" s="11"/>
      <c r="F15" s="10"/>
    </row>
    <row r="16" spans="1:6" ht="6" customHeight="1" x14ac:dyDescent="0.2">
      <c r="A16" s="30" t="s">
        <v>115</v>
      </c>
      <c r="B16" s="44"/>
      <c r="C16" s="43"/>
      <c r="D16" s="43"/>
      <c r="E16" s="11"/>
      <c r="F16" s="10"/>
    </row>
    <row r="17" spans="2:6" ht="13.5" x14ac:dyDescent="0.25">
      <c r="B17" s="9"/>
      <c r="C17" s="1" t="s">
        <v>167</v>
      </c>
      <c r="D17" s="11"/>
      <c r="E17" s="11"/>
      <c r="F17" s="10"/>
    </row>
    <row r="18" spans="2:6" ht="13.5" x14ac:dyDescent="0.25">
      <c r="B18" s="9"/>
      <c r="C18" s="1" t="s">
        <v>170</v>
      </c>
      <c r="D18" s="11"/>
      <c r="E18" s="11"/>
      <c r="F18" s="10"/>
    </row>
    <row r="19" spans="2:6" ht="13.5" x14ac:dyDescent="0.25">
      <c r="B19" s="9"/>
      <c r="C19" s="2" t="s">
        <v>163</v>
      </c>
      <c r="D19" s="11"/>
      <c r="E19" s="11"/>
      <c r="F19" s="10"/>
    </row>
    <row r="20" spans="2:6" ht="13.5" x14ac:dyDescent="0.25">
      <c r="B20" s="9"/>
      <c r="C20" s="2" t="s">
        <v>164</v>
      </c>
      <c r="D20" s="11"/>
      <c r="E20" s="11"/>
      <c r="F20" s="10"/>
    </row>
    <row r="21" spans="2:6" ht="6.95" customHeight="1" x14ac:dyDescent="0.2">
      <c r="B21" s="9"/>
      <c r="C21" s="45"/>
      <c r="D21" s="11"/>
      <c r="E21" s="11"/>
      <c r="F21" s="10"/>
    </row>
    <row r="22" spans="2:6" x14ac:dyDescent="0.2">
      <c r="B22" s="9"/>
      <c r="C22" s="45"/>
      <c r="D22" s="11"/>
      <c r="E22" s="46" t="s">
        <v>150</v>
      </c>
      <c r="F22" s="47"/>
    </row>
    <row r="23" spans="2:6" ht="2.1" customHeight="1" x14ac:dyDescent="0.2">
      <c r="B23" s="9"/>
      <c r="C23" s="45"/>
      <c r="D23" s="11"/>
      <c r="E23" s="11"/>
      <c r="F23" s="10"/>
    </row>
    <row r="24" spans="2:6" ht="15.75" x14ac:dyDescent="0.25">
      <c r="B24" s="9"/>
      <c r="C24" s="48"/>
      <c r="D24" s="11"/>
      <c r="E24" s="46" t="s">
        <v>151</v>
      </c>
      <c r="F24" s="47"/>
    </row>
    <row r="25" spans="2:6" ht="6" customHeight="1" x14ac:dyDescent="0.2">
      <c r="B25" s="9"/>
      <c r="C25" s="49"/>
      <c r="D25" s="11"/>
      <c r="E25" s="50"/>
      <c r="F25" s="51"/>
    </row>
    <row r="26" spans="2:6" ht="15.75" x14ac:dyDescent="0.25">
      <c r="B26" s="9"/>
      <c r="C26" s="151" t="s">
        <v>127</v>
      </c>
      <c r="D26" s="11"/>
      <c r="E26" s="53"/>
      <c r="F26" s="10"/>
    </row>
    <row r="27" spans="2:6" x14ac:dyDescent="0.2">
      <c r="B27" s="9"/>
      <c r="C27" s="52" t="s">
        <v>154</v>
      </c>
      <c r="D27" s="11"/>
      <c r="E27" s="54"/>
      <c r="F27" s="10"/>
    </row>
    <row r="28" spans="2:6" x14ac:dyDescent="0.2">
      <c r="B28" s="9"/>
      <c r="C28" s="52" t="s">
        <v>105</v>
      </c>
      <c r="D28" s="11"/>
      <c r="E28" s="54"/>
      <c r="F28" s="10"/>
    </row>
    <row r="29" spans="2:6" x14ac:dyDescent="0.2">
      <c r="B29" s="9"/>
      <c r="C29" s="52" t="s">
        <v>166</v>
      </c>
      <c r="D29" s="11"/>
      <c r="E29" s="54"/>
      <c r="F29" s="10"/>
    </row>
    <row r="30" spans="2:6" x14ac:dyDescent="0.2">
      <c r="B30" s="9"/>
      <c r="C30" s="52"/>
      <c r="D30" s="55"/>
      <c r="E30" s="54"/>
      <c r="F30" s="10"/>
    </row>
    <row r="31" spans="2:6" x14ac:dyDescent="0.2">
      <c r="B31" s="9"/>
      <c r="C31" s="56" t="s">
        <v>139</v>
      </c>
      <c r="D31" s="52"/>
      <c r="E31" s="54"/>
      <c r="F31" s="10"/>
    </row>
    <row r="32" spans="2:6" x14ac:dyDescent="0.2">
      <c r="B32" s="9"/>
      <c r="C32" s="56" t="s">
        <v>128</v>
      </c>
      <c r="D32" s="52"/>
      <c r="E32" s="54"/>
      <c r="F32" s="10"/>
    </row>
    <row r="33" spans="2:6" x14ac:dyDescent="0.2">
      <c r="B33" s="9"/>
      <c r="C33" s="56" t="s">
        <v>129</v>
      </c>
      <c r="D33" s="57"/>
      <c r="E33" s="54"/>
      <c r="F33" s="10"/>
    </row>
    <row r="34" spans="2:6" x14ac:dyDescent="0.2">
      <c r="B34" s="9"/>
      <c r="C34" s="58" t="s">
        <v>130</v>
      </c>
      <c r="D34" s="59"/>
      <c r="E34" s="54"/>
      <c r="F34" s="10"/>
    </row>
    <row r="35" spans="2:6" x14ac:dyDescent="0.2">
      <c r="B35" s="9"/>
      <c r="C35" s="69" t="s">
        <v>155</v>
      </c>
      <c r="D35" s="56"/>
      <c r="E35" s="54"/>
      <c r="F35" s="10"/>
    </row>
    <row r="36" spans="2:6" x14ac:dyDescent="0.2">
      <c r="B36" s="9"/>
      <c r="C36" s="69" t="s">
        <v>165</v>
      </c>
      <c r="D36" s="60"/>
      <c r="E36" s="54"/>
      <c r="F36" s="10"/>
    </row>
    <row r="37" spans="2:6" x14ac:dyDescent="0.2">
      <c r="B37" s="9"/>
      <c r="C37" s="61"/>
      <c r="D37" s="60"/>
      <c r="E37" s="60"/>
      <c r="F37" s="10"/>
    </row>
    <row r="38" spans="2:6" x14ac:dyDescent="0.2">
      <c r="B38" s="9"/>
      <c r="C38" s="39" t="s">
        <v>131</v>
      </c>
      <c r="D38" s="60"/>
      <c r="E38" s="60"/>
      <c r="F38" s="10"/>
    </row>
    <row r="39" spans="2:6" x14ac:dyDescent="0.2">
      <c r="B39" s="9"/>
      <c r="C39" s="62"/>
      <c r="D39" s="60"/>
      <c r="E39" s="60"/>
      <c r="F39" s="10"/>
    </row>
    <row r="40" spans="2:6" x14ac:dyDescent="0.2">
      <c r="B40" s="9"/>
      <c r="C40" s="161" t="s">
        <v>168</v>
      </c>
      <c r="D40" s="60"/>
      <c r="E40" s="60"/>
      <c r="F40" s="10"/>
    </row>
    <row r="41" spans="2:6" x14ac:dyDescent="0.2">
      <c r="B41" s="9"/>
      <c r="C41" s="161" t="s">
        <v>6</v>
      </c>
      <c r="D41" s="60"/>
      <c r="E41" s="60"/>
      <c r="F41" s="10"/>
    </row>
    <row r="42" spans="2:6" x14ac:dyDescent="0.2">
      <c r="B42" s="9"/>
      <c r="C42" s="161" t="s">
        <v>7</v>
      </c>
      <c r="D42" s="60"/>
      <c r="E42" s="60"/>
      <c r="F42" s="10"/>
    </row>
    <row r="43" spans="2:6" x14ac:dyDescent="0.2">
      <c r="B43" s="9"/>
      <c r="C43" s="161" t="s">
        <v>169</v>
      </c>
      <c r="D43" s="60"/>
      <c r="E43" s="60"/>
      <c r="F43" s="10"/>
    </row>
    <row r="44" spans="2:6" x14ac:dyDescent="0.2">
      <c r="B44" s="9"/>
      <c r="C44" s="161" t="s">
        <v>8</v>
      </c>
      <c r="D44" s="60"/>
      <c r="E44" s="60"/>
      <c r="F44" s="10"/>
    </row>
    <row r="45" spans="2:6" x14ac:dyDescent="0.2">
      <c r="B45" s="9"/>
      <c r="C45" s="161" t="s">
        <v>9</v>
      </c>
      <c r="D45" s="60"/>
      <c r="E45" s="60"/>
      <c r="F45" s="10"/>
    </row>
    <row r="46" spans="2:6" x14ac:dyDescent="0.2">
      <c r="B46" s="63"/>
      <c r="C46" s="43"/>
      <c r="D46" s="43"/>
      <c r="E46" s="43"/>
      <c r="F46" s="64"/>
    </row>
    <row r="47" spans="2:6" x14ac:dyDescent="0.2">
      <c r="B47" s="65"/>
      <c r="C47" s="66"/>
      <c r="D47" s="66"/>
      <c r="E47" s="66"/>
      <c r="F47" s="67"/>
    </row>
  </sheetData>
  <sheetProtection algorithmName="SHA-512" hashValue="DyXEjM6tqOplIri0K0g3rARWM9dunQMlW7j8fXBYI0bFojVfhw5mNdJ2qSVA8t+JXrGU3XwdV/Hx8DU8D8LcPg==" saltValue="ufsmXL6ZJ5x1uOXYjmW+7A==" spinCount="100000" sheet="1" objects="1" scenarios="1"/>
  <phoneticPr fontId="2" type="noConversion"/>
  <hyperlinks>
    <hyperlink ref="C8" location="Zentrale!A43" display="Urheber" xr:uid="{00000000-0004-0000-0000-000000000000}"/>
    <hyperlink ref="C10" location="Dokumentation!A3" display="Dokumentation" xr:uid="{00000000-0004-0000-0000-000001000000}"/>
    <hyperlink ref="C12" location="'Allg. Angaben'!A1" display="Allg. Angaben" xr:uid="{00000000-0004-0000-0000-000002000000}"/>
    <hyperlink ref="C14" location="Stundenerfassung!A1" display="Stundenerfassung!A1" xr:uid="{00000000-0004-0000-0000-000003000000}"/>
    <hyperlink ref="E6" location="'$'!A1" display="'$'!A1" xr:uid="{00000000-0004-0000-0000-000004000000}"/>
    <hyperlink ref="E8" location="'Dia-Zeit'!A1" display="'Dia-Zeit'!A1" xr:uid="{00000000-0004-0000-0000-000005000000}"/>
    <hyperlink ref="E10" location="'Dia-Geld'!A1" display="'Dia-Geld'!A1" xr:uid="{00000000-0004-0000-0000-000006000000}"/>
    <hyperlink ref="E12" location="Rentabilität!A1" display="Rentabilität!A1" xr:uid="{00000000-0004-0000-0000-000007000000}"/>
    <hyperlink ref="E14" location="N!A1" display="N!A1" xr:uid="{00000000-0004-0000-0000-000008000000}"/>
    <hyperlink ref="C38" location="Zentrale!A16" display="Nach oben" xr:uid="{00000000-0004-0000-0000-00000A000000}"/>
    <hyperlink ref="E24" r:id="rId1" xr:uid="{00000000-0004-0000-0000-00000B000000}"/>
    <hyperlink ref="E22" r:id="rId2" xr:uid="{00000000-0004-0000-0000-00000C000000}"/>
    <hyperlink ref="C35" r:id="rId3" display="https://www.auvista.de" xr:uid="{9FDCF663-642B-4EC6-A69C-2E2473C5C09A}"/>
    <hyperlink ref="C36" r:id="rId4" xr:uid="{8DD9719D-77F9-400E-97CC-1A292CAFECC8}"/>
  </hyperlinks>
  <printOptions horizontalCentered="1"/>
  <pageMargins left="0.74803149606299213" right="0.39370078740157483" top="0.98425196850393704" bottom="0.78740157480314965" header="0.39370078740157483" footer="0.51181102362204722"/>
  <pageSetup paperSize="9" scale="95" orientation="portrait" blackAndWhite="1" horizontalDpi="300" verticalDpi="300" r:id="rId5"/>
  <headerFooter alignWithMargins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showGridLines="0" showRowColHeaders="0" zoomScale="150" workbookViewId="0"/>
  </sheetViews>
  <sheetFormatPr baseColWidth="10" defaultRowHeight="12.75" x14ac:dyDescent="0.2"/>
  <cols>
    <col min="1" max="1" width="12" style="14"/>
    <col min="2" max="2" width="2.83203125" style="13" customWidth="1"/>
    <col min="3" max="3" width="13.5" style="14" customWidth="1"/>
    <col min="4" max="4" width="2.83203125" style="14" customWidth="1"/>
    <col min="5" max="5" width="40.83203125" style="14" customWidth="1"/>
    <col min="6" max="6" width="12" style="14"/>
    <col min="7" max="7" width="7" style="14" customWidth="1"/>
    <col min="8" max="16384" width="12" style="14"/>
  </cols>
  <sheetData>
    <row r="1" spans="1:7" x14ac:dyDescent="0.2">
      <c r="A1" s="12" t="s">
        <v>115</v>
      </c>
    </row>
    <row r="2" spans="1:7" x14ac:dyDescent="0.2">
      <c r="B2" s="18"/>
      <c r="C2" s="68" t="s">
        <v>106</v>
      </c>
      <c r="D2" s="19"/>
      <c r="E2" s="19"/>
      <c r="F2" s="19"/>
      <c r="G2" s="20"/>
    </row>
    <row r="3" spans="1:7" ht="36" x14ac:dyDescent="0.2">
      <c r="B3" s="21"/>
      <c r="C3" s="11"/>
      <c r="D3" s="11"/>
      <c r="E3" s="22" t="s">
        <v>79</v>
      </c>
      <c r="F3" s="11"/>
      <c r="G3" s="23"/>
    </row>
    <row r="4" spans="1:7" ht="22.5" x14ac:dyDescent="0.2">
      <c r="B4" s="21"/>
      <c r="C4" s="11"/>
      <c r="D4" s="11"/>
      <c r="E4" s="24" t="s">
        <v>80</v>
      </c>
      <c r="F4" s="11"/>
      <c r="G4" s="23"/>
    </row>
    <row r="5" spans="1:7" x14ac:dyDescent="0.2">
      <c r="B5" s="21"/>
      <c r="C5" s="25" t="s">
        <v>81</v>
      </c>
      <c r="D5" s="26" t="s">
        <v>82</v>
      </c>
      <c r="E5" s="16" t="s">
        <v>148</v>
      </c>
      <c r="F5" s="11"/>
      <c r="G5" s="23"/>
    </row>
    <row r="6" spans="1:7" x14ac:dyDescent="0.2">
      <c r="B6" s="21"/>
      <c r="C6" s="25" t="s">
        <v>83</v>
      </c>
      <c r="D6" s="26" t="s">
        <v>82</v>
      </c>
      <c r="E6" s="16" t="s">
        <v>149</v>
      </c>
      <c r="F6" s="11"/>
      <c r="G6" s="23"/>
    </row>
    <row r="7" spans="1:7" x14ac:dyDescent="0.2">
      <c r="B7" s="21"/>
      <c r="C7" s="25" t="s">
        <v>84</v>
      </c>
      <c r="D7" s="26" t="s">
        <v>82</v>
      </c>
      <c r="E7" s="17">
        <v>46266</v>
      </c>
      <c r="F7" s="11"/>
      <c r="G7" s="23"/>
    </row>
    <row r="8" spans="1:7" x14ac:dyDescent="0.2">
      <c r="B8" s="21"/>
      <c r="C8" s="25" t="s">
        <v>85</v>
      </c>
      <c r="D8" s="26" t="s">
        <v>82</v>
      </c>
      <c r="E8" s="17">
        <v>46295</v>
      </c>
      <c r="F8" s="11"/>
      <c r="G8" s="23"/>
    </row>
    <row r="9" spans="1:7" x14ac:dyDescent="0.2">
      <c r="B9" s="21"/>
      <c r="C9" s="25"/>
      <c r="D9" s="26"/>
      <c r="E9" s="26"/>
      <c r="F9" s="11"/>
      <c r="G9" s="23"/>
    </row>
    <row r="10" spans="1:7" x14ac:dyDescent="0.2">
      <c r="B10" s="21"/>
      <c r="C10" s="11"/>
      <c r="D10" s="11"/>
      <c r="E10" s="11"/>
      <c r="F10" s="11"/>
      <c r="G10" s="23"/>
    </row>
    <row r="11" spans="1:7" x14ac:dyDescent="0.2">
      <c r="B11" s="21"/>
      <c r="C11" s="11"/>
      <c r="D11" s="11"/>
      <c r="E11" s="11"/>
      <c r="F11" s="11"/>
      <c r="G11" s="23"/>
    </row>
    <row r="12" spans="1:7" x14ac:dyDescent="0.2">
      <c r="B12" s="21"/>
      <c r="C12" s="11"/>
      <c r="D12" s="11"/>
      <c r="E12" s="11"/>
      <c r="F12" s="11"/>
      <c r="G12" s="23"/>
    </row>
    <row r="13" spans="1:7" x14ac:dyDescent="0.2">
      <c r="B13" s="27"/>
      <c r="C13" s="28"/>
      <c r="D13" s="28"/>
      <c r="E13" s="28"/>
      <c r="F13" s="28"/>
      <c r="G13" s="29"/>
    </row>
  </sheetData>
  <sheetProtection algorithmName="SHA-512" hashValue="IjBMDvMwkEaGL6qz88qQ56di1CZvXIqrnQi5vdMwwkqpKxM4prDwp+tsu0T41D5qjB+3UHZSsHGWlzEvYrt8mg==" saltValue="tP9NzqTKN61at9MQMn5wYQ==" spinCount="100000" sheet="1" objects="1" scenarios="1" formatCells="0" formatColumns="0" formatRows="0"/>
  <phoneticPr fontId="2" type="noConversion"/>
  <hyperlinks>
    <hyperlink ref="C2" location="Zentrale!A16" display="Nach oben" xr:uid="{00000000-0004-0000-0100-000000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blackAndWhite="1" horizontalDpi="300" verticalDpi="300" r:id="rId1"/>
  <headerFooter alignWithMargins="0">
    <oddFooter>&amp;C&amp;"Calibri,Standard"© Auvista Software Verlag München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3"/>
  <sheetViews>
    <sheetView showRowColHeaders="0" zoomScale="93" zoomScaleNormal="93" workbookViewId="0">
      <pane xSplit="4" ySplit="9" topLeftCell="E10" activePane="bottomRight" state="frozenSplit"/>
      <selection activeCell="C40" sqref="C40:C45"/>
      <selection pane="topRight" activeCell="C40" sqref="C40:C45"/>
      <selection pane="bottomLeft" activeCell="C40" sqref="C40:C45"/>
      <selection pane="bottomRight" activeCell="C4" sqref="C4"/>
    </sheetView>
  </sheetViews>
  <sheetFormatPr baseColWidth="10" defaultRowHeight="12.75" x14ac:dyDescent="0.2"/>
  <cols>
    <col min="1" max="1" width="12" style="76"/>
    <col min="2" max="2" width="4.6640625" style="76" customWidth="1"/>
    <col min="3" max="3" width="18.6640625" style="76" customWidth="1"/>
    <col min="4" max="4" width="8.83203125" style="76" customWidth="1"/>
    <col min="5" max="35" width="5.83203125" style="76" customWidth="1"/>
    <col min="36" max="40" width="4.6640625" style="76" hidden="1" customWidth="1"/>
    <col min="41" max="41" width="8.83203125" style="76" customWidth="1"/>
    <col min="42" max="43" width="4.6640625" style="76" customWidth="1"/>
    <col min="44" max="16384" width="12" style="76"/>
  </cols>
  <sheetData>
    <row r="1" spans="1:48" ht="15.75" x14ac:dyDescent="0.25">
      <c r="A1" s="3" t="s">
        <v>115</v>
      </c>
      <c r="B1" s="73" t="s">
        <v>115</v>
      </c>
      <c r="C1" s="236" t="s">
        <v>49</v>
      </c>
      <c r="D1" s="237"/>
      <c r="E1" s="237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5"/>
      <c r="AS1" s="75"/>
      <c r="AT1" s="75"/>
      <c r="AU1" s="75"/>
      <c r="AV1" s="75"/>
    </row>
    <row r="2" spans="1:48" ht="21" x14ac:dyDescent="0.35">
      <c r="A2" s="75"/>
      <c r="B2" s="74"/>
      <c r="C2" s="238">
        <v>0.35902777777777778</v>
      </c>
      <c r="D2" s="239" t="s">
        <v>145</v>
      </c>
      <c r="E2" s="240"/>
      <c r="F2" s="74"/>
      <c r="G2" s="74"/>
      <c r="H2" s="74"/>
      <c r="I2" s="74"/>
      <c r="J2" s="74"/>
      <c r="K2" s="74"/>
      <c r="L2" s="74"/>
      <c r="M2" s="74"/>
      <c r="N2" s="74"/>
      <c r="O2" s="77"/>
      <c r="P2" s="74"/>
      <c r="Q2" s="74"/>
      <c r="R2" s="78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152" t="str">
        <f>IF('Allg. Angaben'!E5="","1e Datei aus XZ400",'Allg. Angaben'!E5)</f>
        <v>Obere Zeile in /Allg. Angaben/</v>
      </c>
      <c r="AI2" s="74"/>
      <c r="AJ2" s="74"/>
      <c r="AK2" s="74"/>
      <c r="AL2" s="74"/>
      <c r="AM2" s="74"/>
      <c r="AN2" s="74"/>
      <c r="AO2" s="74"/>
      <c r="AP2" s="74"/>
      <c r="AQ2" s="74"/>
      <c r="AR2" s="75"/>
      <c r="AS2" s="75"/>
      <c r="AT2" s="75"/>
      <c r="AU2" s="75"/>
      <c r="AV2" s="75"/>
    </row>
    <row r="3" spans="1:48" ht="15.75" x14ac:dyDescent="0.25">
      <c r="A3" s="75"/>
      <c r="B3" s="74"/>
      <c r="C3" s="280">
        <f>IF(C2="","^ ^ ^ ^ h:min ^ ^ ^ ^",C2*24)</f>
        <v>8.6166666666666671</v>
      </c>
      <c r="D3" s="241" t="s">
        <v>144</v>
      </c>
      <c r="E3" s="242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243" t="str">
        <f>IF('Allg. Angaben'!E6="","von Auvista",'Allg. Angaben'!E6)</f>
        <v>Untere Zeile in /Allg. Angaben/</v>
      </c>
      <c r="AI3" s="74"/>
      <c r="AJ3" s="74"/>
      <c r="AK3" s="74"/>
      <c r="AL3" s="74"/>
      <c r="AM3" s="74"/>
      <c r="AN3" s="74"/>
      <c r="AO3" s="74"/>
      <c r="AP3" s="74"/>
      <c r="AQ3" s="74"/>
      <c r="AR3" s="75"/>
      <c r="AS3" s="75"/>
      <c r="AT3" s="75"/>
      <c r="AU3" s="75"/>
      <c r="AV3" s="75"/>
    </row>
    <row r="4" spans="1:48" x14ac:dyDescent="0.2">
      <c r="A4" s="75"/>
      <c r="B4" s="74"/>
      <c r="C4" s="79" t="s">
        <v>106</v>
      </c>
      <c r="D4" s="74"/>
      <c r="E4" s="5" t="str">
        <f>IF('Allg. Angaben'!$E$7&gt;46447,"Diese Datei ist zeitlich begrenzt bis 28. Februar 2027!","")</f>
        <v/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5"/>
      <c r="AS4" s="75"/>
      <c r="AT4" s="75"/>
      <c r="AU4" s="75"/>
      <c r="AV4" s="75"/>
    </row>
    <row r="5" spans="1:48" x14ac:dyDescent="0.2">
      <c r="A5" s="75"/>
      <c r="B5" s="75"/>
      <c r="C5" s="80"/>
      <c r="D5" s="75"/>
      <c r="E5" s="6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</row>
    <row r="6" spans="1:48" ht="6" customHeight="1" x14ac:dyDescent="0.25">
      <c r="A6" s="75"/>
      <c r="B6" s="162"/>
      <c r="C6" s="163"/>
      <c r="D6" s="163"/>
      <c r="E6" s="164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5"/>
      <c r="AR6" s="75"/>
      <c r="AS6" s="75"/>
      <c r="AT6" s="75"/>
      <c r="AU6" s="75"/>
      <c r="AV6" s="75"/>
    </row>
    <row r="7" spans="1:48" ht="15.75" x14ac:dyDescent="0.25">
      <c r="A7" s="75"/>
      <c r="B7" s="166"/>
      <c r="C7" s="167" t="s">
        <v>30</v>
      </c>
      <c r="D7" s="168" t="s">
        <v>86</v>
      </c>
      <c r="E7" s="169">
        <f>IF(E9="","",E9)</f>
        <v>46266</v>
      </c>
      <c r="F7" s="169">
        <f t="shared" ref="F7:W7" si="0">IF(F9="","",F9)</f>
        <v>46267</v>
      </c>
      <c r="G7" s="169">
        <f t="shared" si="0"/>
        <v>46268</v>
      </c>
      <c r="H7" s="169">
        <f t="shared" si="0"/>
        <v>46269</v>
      </c>
      <c r="I7" s="169">
        <f t="shared" si="0"/>
        <v>46270</v>
      </c>
      <c r="J7" s="169">
        <f t="shared" si="0"/>
        <v>46271</v>
      </c>
      <c r="K7" s="169">
        <f t="shared" si="0"/>
        <v>46272</v>
      </c>
      <c r="L7" s="169">
        <f t="shared" si="0"/>
        <v>46273</v>
      </c>
      <c r="M7" s="169">
        <f t="shared" si="0"/>
        <v>46274</v>
      </c>
      <c r="N7" s="169">
        <f t="shared" si="0"/>
        <v>46275</v>
      </c>
      <c r="O7" s="169">
        <f t="shared" si="0"/>
        <v>46276</v>
      </c>
      <c r="P7" s="169">
        <f t="shared" si="0"/>
        <v>46277</v>
      </c>
      <c r="Q7" s="169">
        <f t="shared" si="0"/>
        <v>46278</v>
      </c>
      <c r="R7" s="169">
        <f t="shared" si="0"/>
        <v>46279</v>
      </c>
      <c r="S7" s="169">
        <f t="shared" si="0"/>
        <v>46280</v>
      </c>
      <c r="T7" s="169">
        <f t="shared" si="0"/>
        <v>46281</v>
      </c>
      <c r="U7" s="169">
        <f t="shared" si="0"/>
        <v>46282</v>
      </c>
      <c r="V7" s="169">
        <f t="shared" si="0"/>
        <v>46283</v>
      </c>
      <c r="W7" s="169">
        <f t="shared" si="0"/>
        <v>46284</v>
      </c>
      <c r="X7" s="169">
        <f t="shared" ref="X7:AM7" si="1">IF(X9="","",X9)</f>
        <v>46285</v>
      </c>
      <c r="Y7" s="169">
        <f t="shared" si="1"/>
        <v>46286</v>
      </c>
      <c r="Z7" s="169">
        <f t="shared" si="1"/>
        <v>46287</v>
      </c>
      <c r="AA7" s="169">
        <f t="shared" si="1"/>
        <v>46288</v>
      </c>
      <c r="AB7" s="169">
        <f t="shared" si="1"/>
        <v>46289</v>
      </c>
      <c r="AC7" s="169">
        <f t="shared" si="1"/>
        <v>46290</v>
      </c>
      <c r="AD7" s="169">
        <f t="shared" si="1"/>
        <v>46291</v>
      </c>
      <c r="AE7" s="169">
        <f t="shared" si="1"/>
        <v>46292</v>
      </c>
      <c r="AF7" s="169">
        <f t="shared" si="1"/>
        <v>46293</v>
      </c>
      <c r="AG7" s="169">
        <f t="shared" si="1"/>
        <v>46294</v>
      </c>
      <c r="AH7" s="169">
        <f t="shared" si="1"/>
        <v>46295</v>
      </c>
      <c r="AI7" s="169" t="str">
        <f t="shared" si="1"/>
        <v/>
      </c>
      <c r="AJ7" s="170" t="str">
        <f t="shared" si="1"/>
        <v/>
      </c>
      <c r="AK7" s="170" t="str">
        <f t="shared" si="1"/>
        <v/>
      </c>
      <c r="AL7" s="170" t="str">
        <f t="shared" si="1"/>
        <v/>
      </c>
      <c r="AM7" s="170" t="str">
        <f t="shared" si="1"/>
        <v/>
      </c>
      <c r="AN7" s="170" t="str">
        <f>IF(AN9="","",AN9)</f>
        <v/>
      </c>
      <c r="AO7" s="171"/>
      <c r="AP7" s="171"/>
      <c r="AQ7" s="172"/>
      <c r="AR7" s="81"/>
      <c r="AS7" s="81"/>
      <c r="AT7" s="81"/>
      <c r="AU7" s="81"/>
      <c r="AV7" s="81"/>
    </row>
    <row r="8" spans="1:48" ht="15.75" x14ac:dyDescent="0.25">
      <c r="A8" s="75"/>
      <c r="B8" s="166"/>
      <c r="C8" s="167" t="s">
        <v>33</v>
      </c>
      <c r="D8" s="173" t="s">
        <v>86</v>
      </c>
      <c r="E8" s="174">
        <f>IF('Allg. Angaben'!$E$7="","",IF(ISTEXT('Allg. Angaben'!$E$7),"",'Allg. Angaben'!$E$7))</f>
        <v>46266</v>
      </c>
      <c r="F8" s="174">
        <f>IF(E$9="","",IF(E$9='Allg. Angaben'!$E$8,"",SUM(E$9+1)))</f>
        <v>46267</v>
      </c>
      <c r="G8" s="174">
        <f>IF(F$9="","",IF(F$9='Allg. Angaben'!$E$8,"",SUM(F$9+1)))</f>
        <v>46268</v>
      </c>
      <c r="H8" s="174">
        <f>IF(G$9="","",IF(G$9='Allg. Angaben'!$E$8,"",SUM(G$9+1)))</f>
        <v>46269</v>
      </c>
      <c r="I8" s="174">
        <f>IF(H$9="","",IF(H$9='Allg. Angaben'!$E$8,"",SUM(H$9+1)))</f>
        <v>46270</v>
      </c>
      <c r="J8" s="174">
        <f>IF(I$9="","",IF(I$9='Allg. Angaben'!$E$8,"",SUM(I$9+1)))</f>
        <v>46271</v>
      </c>
      <c r="K8" s="174">
        <f>IF(J$9="","",IF(J$9='Allg. Angaben'!$E$8,"",SUM(J$9+1)))</f>
        <v>46272</v>
      </c>
      <c r="L8" s="174">
        <f>IF(K$9="","",IF(K$9='Allg. Angaben'!$E$8,"",SUM(K$9+1)))</f>
        <v>46273</v>
      </c>
      <c r="M8" s="174">
        <f>IF(L$9="","",IF(L$9='Allg. Angaben'!$E$8,"",SUM(L$9+1)))</f>
        <v>46274</v>
      </c>
      <c r="N8" s="174">
        <f>IF(M$9="","",IF(M$9='Allg. Angaben'!$E$8,"",SUM(M$9+1)))</f>
        <v>46275</v>
      </c>
      <c r="O8" s="174">
        <f>IF(N$9="","",IF(N$9='Allg. Angaben'!$E$8,"",SUM(N$9+1)))</f>
        <v>46276</v>
      </c>
      <c r="P8" s="174">
        <f>IF(O$9="","",IF(O$9='Allg. Angaben'!$E$8,"",SUM(O$9+1)))</f>
        <v>46277</v>
      </c>
      <c r="Q8" s="174">
        <f>IF(P$9="","",IF(P$9='Allg. Angaben'!$E$8,"",SUM(P$9+1)))</f>
        <v>46278</v>
      </c>
      <c r="R8" s="174">
        <f>IF(Q$9="","",IF(Q$9='Allg. Angaben'!$E$8,"",SUM(Q$9+1)))</f>
        <v>46279</v>
      </c>
      <c r="S8" s="174">
        <f>IF(R$9="","",IF(R$9='Allg. Angaben'!$E$8,"",SUM(R$9+1)))</f>
        <v>46280</v>
      </c>
      <c r="T8" s="174">
        <f>IF(S$9="","",IF(S$9='Allg. Angaben'!$E$8,"",SUM(S$9+1)))</f>
        <v>46281</v>
      </c>
      <c r="U8" s="174">
        <f>IF(T$9="","",IF(T$9='Allg. Angaben'!$E$8,"",SUM(T$9+1)))</f>
        <v>46282</v>
      </c>
      <c r="V8" s="174">
        <f>IF(U$9="","",IF(U$9='Allg. Angaben'!$E$8,"",SUM(U$9+1)))</f>
        <v>46283</v>
      </c>
      <c r="W8" s="174">
        <f>IF(V$9="","",IF(V$9='Allg. Angaben'!$E$8,"",SUM(V$9+1)))</f>
        <v>46284</v>
      </c>
      <c r="X8" s="174">
        <f>IF(W$9="","",IF(W$9='Allg. Angaben'!$E$8,"",SUM(W$9+1)))</f>
        <v>46285</v>
      </c>
      <c r="Y8" s="174">
        <f>IF(X$9="","",IF(X$9='Allg. Angaben'!$E$8,"",SUM(X$9+1)))</f>
        <v>46286</v>
      </c>
      <c r="Z8" s="174">
        <f>IF(Y$9="","",IF(Y$9='Allg. Angaben'!$E$8,"",SUM(Y$9+1)))</f>
        <v>46287</v>
      </c>
      <c r="AA8" s="174">
        <f>IF(Z$9="","",IF(Z$9='Allg. Angaben'!$E$8,"",SUM(Z$9+1)))</f>
        <v>46288</v>
      </c>
      <c r="AB8" s="174">
        <f>IF(AA$9="","",IF(AA$9='Allg. Angaben'!$E$8,"",SUM(AA$9+1)))</f>
        <v>46289</v>
      </c>
      <c r="AC8" s="174">
        <f>IF(AB$9="","",IF(AB$9='Allg. Angaben'!$E$8,"",SUM(AB$9+1)))</f>
        <v>46290</v>
      </c>
      <c r="AD8" s="174">
        <f>IF(AC$9="","",IF(AC$9='Allg. Angaben'!$E$8,"",SUM(AC$9+1)))</f>
        <v>46291</v>
      </c>
      <c r="AE8" s="174">
        <f>IF(AD$9="","",IF(AD$9='Allg. Angaben'!$E$8,"",SUM(AD$9+1)))</f>
        <v>46292</v>
      </c>
      <c r="AF8" s="174">
        <f>IF(AE$9="","",IF(AE$9='Allg. Angaben'!$E$8,"",SUM(AE$9+1)))</f>
        <v>46293</v>
      </c>
      <c r="AG8" s="174">
        <f>IF(AF$9="","",IF(AF$9='Allg. Angaben'!$E$8,"",SUM(AF$9+1)))</f>
        <v>46294</v>
      </c>
      <c r="AH8" s="174">
        <f>IF(AG$9="","",IF(AG$9='Allg. Angaben'!$E$8,"",SUM(AG$9+1)))</f>
        <v>46295</v>
      </c>
      <c r="AI8" s="174" t="str">
        <f>IF(AH$9="","",IF(AH$9='Allg. Angaben'!$E$8,"",SUM(AH$9+1)))</f>
        <v/>
      </c>
      <c r="AJ8" s="175" t="str">
        <f>IF(AI$9="","",IF(AI$9='Allg. Angaben'!$E$8,"",SUM(AI$9+1)))</f>
        <v/>
      </c>
      <c r="AK8" s="175" t="str">
        <f>IF(AJ$9="","",IF(AJ$9='Allg. Angaben'!$E$8,"",SUM(AJ$9+1)))</f>
        <v/>
      </c>
      <c r="AL8" s="175" t="str">
        <f>IF(AK$9="","",IF(AK$9='Allg. Angaben'!$E$8,"",SUM(AK$9+1)))</f>
        <v/>
      </c>
      <c r="AM8" s="175" t="str">
        <f>IF(AL$9="","",IF(AL$9='Allg. Angaben'!$E$8,"",SUM(AL$9+1)))</f>
        <v/>
      </c>
      <c r="AN8" s="175" t="str">
        <f>IF(AM$9="","",IF(AM$9='Allg. Angaben'!$E$8,"",SUM(AM$9+1)))</f>
        <v/>
      </c>
      <c r="AO8" s="176"/>
      <c r="AP8" s="176"/>
      <c r="AQ8" s="177"/>
      <c r="AR8" s="75"/>
      <c r="AS8" s="75"/>
      <c r="AT8" s="75"/>
      <c r="AU8" s="75"/>
      <c r="AV8" s="75"/>
    </row>
    <row r="9" spans="1:48" ht="15.75" x14ac:dyDescent="0.25">
      <c r="A9" s="75"/>
      <c r="B9" s="178" t="s">
        <v>87</v>
      </c>
      <c r="C9" s="179" t="s">
        <v>35</v>
      </c>
      <c r="D9" s="180" t="s">
        <v>88</v>
      </c>
      <c r="E9" s="181">
        <f>IF('Allg. Angaben'!$E$7&gt;46448,"XX",IF('Allg. Angaben'!$E$7="","",IF(ISTEXT('Allg. Angaben'!$E$7),"",'Allg. Angaben'!$E$7)))</f>
        <v>46266</v>
      </c>
      <c r="F9" s="181">
        <f>IF(E$9="","",IF(E$9='Allg. Angaben'!$E$8,"",SUM(E$9+1)))</f>
        <v>46267</v>
      </c>
      <c r="G9" s="181">
        <f>IF(F$9="","",IF(F$9='Allg. Angaben'!$E$8,"",SUM(F$9+1)))</f>
        <v>46268</v>
      </c>
      <c r="H9" s="181">
        <f>IF(G$9="","",IF(G$9='Allg. Angaben'!$E$8,"",SUM(G$9+1)))</f>
        <v>46269</v>
      </c>
      <c r="I9" s="181">
        <f>IF(H$9="","",IF(H$9='Allg. Angaben'!$E$8,"",SUM(H$9+1)))</f>
        <v>46270</v>
      </c>
      <c r="J9" s="181">
        <f>IF(I$9="","",IF(I$9='Allg. Angaben'!$E$8,"",SUM(I$9+1)))</f>
        <v>46271</v>
      </c>
      <c r="K9" s="181">
        <f>IF(J$9="","",IF(J$9='Allg. Angaben'!$E$8,"",SUM(J$9+1)))</f>
        <v>46272</v>
      </c>
      <c r="L9" s="181">
        <f>IF(K$9="","",IF(K$9='Allg. Angaben'!$E$8,"",SUM(K$9+1)))</f>
        <v>46273</v>
      </c>
      <c r="M9" s="181">
        <f>IF(L$9="","",IF(L$9='Allg. Angaben'!$E$8,"",SUM(L$9+1)))</f>
        <v>46274</v>
      </c>
      <c r="N9" s="181">
        <f>IF(M$9="","",IF(M$9='Allg. Angaben'!$E$8,"",SUM(M$9+1)))</f>
        <v>46275</v>
      </c>
      <c r="O9" s="181">
        <f>IF(N$9="","",IF(N$9='Allg. Angaben'!$E$8,"",SUM(N$9+1)))</f>
        <v>46276</v>
      </c>
      <c r="P9" s="181">
        <f>IF(O$9="","",IF(O$9='Allg. Angaben'!$E$8,"",SUM(O$9+1)))</f>
        <v>46277</v>
      </c>
      <c r="Q9" s="181">
        <f>IF(P$9="","",IF(P$9='Allg. Angaben'!$E$8,"",SUM(P$9+1)))</f>
        <v>46278</v>
      </c>
      <c r="R9" s="181">
        <f>IF(Q$9="","",IF(Q$9='Allg. Angaben'!$E$8,"",SUM(Q$9+1)))</f>
        <v>46279</v>
      </c>
      <c r="S9" s="181">
        <f>IF(R$9="","",IF(R$9='Allg. Angaben'!$E$8,"",SUM(R$9+1)))</f>
        <v>46280</v>
      </c>
      <c r="T9" s="181">
        <f>IF(S$9="","",IF(S$9='Allg. Angaben'!$E$8,"",SUM(S$9+1)))</f>
        <v>46281</v>
      </c>
      <c r="U9" s="181">
        <f>IF(T$9="","",IF(T$9='Allg. Angaben'!$E$8,"",SUM(T$9+1)))</f>
        <v>46282</v>
      </c>
      <c r="V9" s="181">
        <f>IF(U$9="","",IF(U$9='Allg. Angaben'!$E$8,"",SUM(U$9+1)))</f>
        <v>46283</v>
      </c>
      <c r="W9" s="181">
        <f>IF(V$9="","",IF(V$9='Allg. Angaben'!$E$8,"",SUM(V$9+1)))</f>
        <v>46284</v>
      </c>
      <c r="X9" s="181">
        <f>IF(W$9="","",IF(W$9='Allg. Angaben'!$E$8,"",SUM(W$9+1)))</f>
        <v>46285</v>
      </c>
      <c r="Y9" s="181">
        <f>IF(X$9="","",IF(X$9='Allg. Angaben'!$E$8,"",SUM(X$9+1)))</f>
        <v>46286</v>
      </c>
      <c r="Z9" s="181">
        <f>IF(Y$9="","",IF(Y$9='Allg. Angaben'!$E$8,"",SUM(Y$9+1)))</f>
        <v>46287</v>
      </c>
      <c r="AA9" s="181">
        <f>IF(Z$9="","",IF(Z$9='Allg. Angaben'!$E$8,"",SUM(Z$9+1)))</f>
        <v>46288</v>
      </c>
      <c r="AB9" s="181">
        <f>IF(AA$9="","",IF(AA$9='Allg. Angaben'!$E$8,"",SUM(AA$9+1)))</f>
        <v>46289</v>
      </c>
      <c r="AC9" s="181">
        <f>IF(AB$9="","",IF(AB$9='Allg. Angaben'!$E$8,"",SUM(AB$9+1)))</f>
        <v>46290</v>
      </c>
      <c r="AD9" s="181">
        <f>IF(AC$9="","",IF(AC$9='Allg. Angaben'!$E$8,"",SUM(AC$9+1)))</f>
        <v>46291</v>
      </c>
      <c r="AE9" s="181">
        <f>IF(AD$9="","",IF(AD$9='Allg. Angaben'!$E$8,"",SUM(AD$9+1)))</f>
        <v>46292</v>
      </c>
      <c r="AF9" s="181">
        <f>IF(AE$9="","",IF(AE$9='Allg. Angaben'!$E$8,"",SUM(AE$9+1)))</f>
        <v>46293</v>
      </c>
      <c r="AG9" s="181">
        <f>IF(AF$9="","",IF(AF$9='Allg. Angaben'!$E$8,"",SUM(AF$9+1)))</f>
        <v>46294</v>
      </c>
      <c r="AH9" s="181">
        <f>IF(AG$9="","",IF(AG$9='Allg. Angaben'!$E$8,"",SUM(AG$9+1)))</f>
        <v>46295</v>
      </c>
      <c r="AI9" s="181" t="str">
        <f>IF(AH$9="","",IF(AH$9='Allg. Angaben'!$E$8,"",SUM(AH$9+1)))</f>
        <v/>
      </c>
      <c r="AJ9" s="182" t="str">
        <f>IF(AI$9="","",IF(AI$9='Allg. Angaben'!$E$8,"",SUM(AI$9+1)))</f>
        <v/>
      </c>
      <c r="AK9" s="182" t="str">
        <f>IF(AJ$9="","",IF(AJ$9='Allg. Angaben'!$E$8,"",SUM(AJ$9+1)))</f>
        <v/>
      </c>
      <c r="AL9" s="182" t="str">
        <f>IF(AK$9="","",IF(AK$9='Allg. Angaben'!$E$8,"",SUM(AK$9+1)))</f>
        <v/>
      </c>
      <c r="AM9" s="182" t="str">
        <f>IF(AL$9="","",IF(AL$9='Allg. Angaben'!$E$8,"",SUM(AL$9+1)))</f>
        <v/>
      </c>
      <c r="AN9" s="182" t="str">
        <f>IF(AM$9="","",IF(AM$9='Allg. Angaben'!$E$8,"",SUM(AM$9+1)))</f>
        <v/>
      </c>
      <c r="AO9" s="183" t="s">
        <v>41</v>
      </c>
      <c r="AP9" s="176"/>
      <c r="AQ9" s="177"/>
      <c r="AR9" s="75"/>
      <c r="AS9" s="75"/>
      <c r="AT9" s="75"/>
      <c r="AU9" s="75"/>
      <c r="AV9" s="75"/>
    </row>
    <row r="10" spans="1:48" ht="24.95" customHeight="1" x14ac:dyDescent="0.2">
      <c r="A10" s="3" t="s">
        <v>115</v>
      </c>
      <c r="B10" s="184">
        <v>1</v>
      </c>
      <c r="C10" s="155" t="s">
        <v>138</v>
      </c>
      <c r="D10" s="199">
        <f t="shared" ref="D10:D15" si="2">IF(SUM(E10:AN10)=0,"",SUM(E10:AN10)/24)</f>
        <v>0.10416666666666667</v>
      </c>
      <c r="E10" s="185">
        <v>2.5</v>
      </c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99">
        <f t="shared" ref="AO10:AO15" si="3">IF(SUM(E10:AN10)=0,"",SUM(E10:AN10)/24)</f>
        <v>0.10416666666666667</v>
      </c>
      <c r="AP10" s="186"/>
      <c r="AQ10" s="187"/>
      <c r="AR10" s="75"/>
      <c r="AS10" s="75"/>
      <c r="AT10" s="75"/>
      <c r="AU10" s="75"/>
      <c r="AV10" s="75"/>
    </row>
    <row r="11" spans="1:48" ht="24.95" customHeight="1" x14ac:dyDescent="0.2">
      <c r="A11" s="75"/>
      <c r="B11" s="184">
        <v>2</v>
      </c>
      <c r="C11" s="155" t="s">
        <v>117</v>
      </c>
      <c r="D11" s="199">
        <f t="shared" si="2"/>
        <v>0.15625</v>
      </c>
      <c r="E11" s="185">
        <v>3.75</v>
      </c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99">
        <f t="shared" si="3"/>
        <v>0.15625</v>
      </c>
      <c r="AP11" s="188"/>
      <c r="AQ11" s="187"/>
      <c r="AR11" s="75"/>
      <c r="AS11" s="75"/>
      <c r="AT11" s="75"/>
      <c r="AU11" s="75"/>
      <c r="AV11" s="75"/>
    </row>
    <row r="12" spans="1:48" ht="24.95" customHeight="1" x14ac:dyDescent="0.2">
      <c r="A12" s="75"/>
      <c r="B12" s="184">
        <v>3</v>
      </c>
      <c r="C12" s="155" t="s">
        <v>137</v>
      </c>
      <c r="D12" s="199" t="str">
        <f t="shared" si="2"/>
        <v/>
      </c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99" t="str">
        <f t="shared" si="3"/>
        <v/>
      </c>
      <c r="AP12" s="189"/>
      <c r="AQ12" s="187"/>
      <c r="AR12" s="75"/>
      <c r="AS12" s="75"/>
      <c r="AT12" s="75"/>
      <c r="AU12" s="75"/>
      <c r="AV12" s="75"/>
    </row>
    <row r="13" spans="1:48" ht="24.95" customHeight="1" x14ac:dyDescent="0.2">
      <c r="A13" s="75"/>
      <c r="B13" s="184">
        <v>4</v>
      </c>
      <c r="C13" s="155" t="s">
        <v>116</v>
      </c>
      <c r="D13" s="199" t="str">
        <f t="shared" si="2"/>
        <v/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99" t="str">
        <f t="shared" si="3"/>
        <v/>
      </c>
      <c r="AP13" s="190"/>
      <c r="AQ13" s="187"/>
      <c r="AR13" s="75"/>
      <c r="AS13" s="75"/>
      <c r="AT13" s="75"/>
      <c r="AU13" s="75"/>
      <c r="AV13" s="75"/>
    </row>
    <row r="14" spans="1:48" ht="24.95" customHeight="1" x14ac:dyDescent="0.2">
      <c r="A14" s="75"/>
      <c r="B14" s="184">
        <v>5</v>
      </c>
      <c r="C14" s="155"/>
      <c r="D14" s="199" t="str">
        <f t="shared" si="2"/>
        <v/>
      </c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99" t="str">
        <f t="shared" si="3"/>
        <v/>
      </c>
      <c r="AP14" s="191"/>
      <c r="AQ14" s="187"/>
      <c r="AR14" s="75"/>
      <c r="AS14" s="75"/>
      <c r="AT14" s="75"/>
      <c r="AU14" s="75"/>
      <c r="AV14" s="75"/>
    </row>
    <row r="15" spans="1:48" ht="24.95" customHeight="1" x14ac:dyDescent="0.2">
      <c r="A15" s="75"/>
      <c r="B15" s="184">
        <v>6</v>
      </c>
      <c r="C15" s="155"/>
      <c r="D15" s="199" t="str">
        <f t="shared" si="2"/>
        <v/>
      </c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99" t="str">
        <f t="shared" si="3"/>
        <v/>
      </c>
      <c r="AP15" s="192"/>
      <c r="AQ15" s="187"/>
      <c r="AR15" s="75"/>
      <c r="AS15" s="75"/>
      <c r="AT15" s="75"/>
      <c r="AU15" s="75"/>
      <c r="AV15" s="75"/>
    </row>
    <row r="16" spans="1:48" ht="24.95" customHeight="1" x14ac:dyDescent="0.2">
      <c r="A16" s="75"/>
      <c r="B16" s="193">
        <v>7</v>
      </c>
      <c r="C16" s="194" t="s">
        <v>146</v>
      </c>
      <c r="D16" s="195"/>
      <c r="E16" s="196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8"/>
      <c r="AO16" s="199"/>
      <c r="AP16" s="195"/>
      <c r="AQ16" s="200"/>
      <c r="AR16" s="75"/>
      <c r="AS16" s="75"/>
      <c r="AT16" s="75"/>
      <c r="AU16" s="75"/>
      <c r="AV16" s="75"/>
    </row>
    <row r="17" spans="1:48" ht="24.95" customHeight="1" x14ac:dyDescent="0.2">
      <c r="A17" s="75"/>
      <c r="B17" s="193">
        <v>8</v>
      </c>
      <c r="C17" s="201" t="s">
        <v>134</v>
      </c>
      <c r="D17" s="202"/>
      <c r="E17" s="203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5"/>
      <c r="AO17" s="199"/>
      <c r="AP17" s="202"/>
      <c r="AQ17" s="200"/>
      <c r="AR17" s="75"/>
      <c r="AS17" s="75"/>
      <c r="AT17" s="75"/>
      <c r="AU17" s="75"/>
      <c r="AV17" s="75"/>
    </row>
    <row r="18" spans="1:48" ht="24.95" customHeight="1" x14ac:dyDescent="0.2">
      <c r="A18" s="75"/>
      <c r="B18" s="193">
        <v>9</v>
      </c>
      <c r="C18" s="201" t="s">
        <v>135</v>
      </c>
      <c r="D18" s="206"/>
      <c r="E18" s="203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5"/>
      <c r="AO18" s="199"/>
      <c r="AP18" s="206"/>
      <c r="AQ18" s="200"/>
      <c r="AR18" s="75"/>
      <c r="AS18" s="75"/>
      <c r="AT18" s="75"/>
      <c r="AU18" s="75"/>
      <c r="AV18" s="75"/>
    </row>
    <row r="19" spans="1:48" ht="24.95" customHeight="1" x14ac:dyDescent="0.2">
      <c r="A19" s="75"/>
      <c r="B19" s="193">
        <v>10</v>
      </c>
      <c r="C19" s="201"/>
      <c r="D19" s="207"/>
      <c r="E19" s="203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5"/>
      <c r="AO19" s="199"/>
      <c r="AP19" s="207"/>
      <c r="AQ19" s="200"/>
      <c r="AR19" s="75"/>
      <c r="AS19" s="75"/>
      <c r="AT19" s="75"/>
      <c r="AU19" s="75"/>
      <c r="AV19" s="75"/>
    </row>
    <row r="20" spans="1:48" ht="2.1" customHeight="1" x14ac:dyDescent="0.25">
      <c r="A20" s="75"/>
      <c r="B20" s="208">
        <v>11</v>
      </c>
      <c r="C20" s="209"/>
      <c r="D20" s="210"/>
      <c r="E20" s="211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212"/>
      <c r="AA20" s="212"/>
      <c r="AB20" s="212"/>
      <c r="AC20" s="212"/>
      <c r="AD20" s="212"/>
      <c r="AE20" s="212"/>
      <c r="AF20" s="212"/>
      <c r="AG20" s="212"/>
      <c r="AH20" s="212"/>
      <c r="AI20" s="212"/>
      <c r="AJ20" s="212"/>
      <c r="AK20" s="212"/>
      <c r="AL20" s="212"/>
      <c r="AM20" s="212"/>
      <c r="AN20" s="213"/>
      <c r="AO20" s="214"/>
      <c r="AP20" s="210"/>
      <c r="AQ20" s="215"/>
      <c r="AR20" s="75"/>
      <c r="AS20" s="75"/>
      <c r="AT20" s="75"/>
      <c r="AU20" s="75"/>
      <c r="AV20" s="75"/>
    </row>
    <row r="21" spans="1:48" ht="2.1" customHeight="1" x14ac:dyDescent="0.25">
      <c r="A21" s="75"/>
      <c r="B21" s="208">
        <v>12</v>
      </c>
      <c r="C21" s="209"/>
      <c r="D21" s="216"/>
      <c r="E21" s="211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3"/>
      <c r="AO21" s="214"/>
      <c r="AP21" s="216"/>
      <c r="AQ21" s="215"/>
      <c r="AR21" s="75"/>
      <c r="AS21" s="75"/>
      <c r="AT21" s="75"/>
      <c r="AU21" s="75"/>
      <c r="AV21" s="75"/>
    </row>
    <row r="22" spans="1:48" ht="2.1" customHeight="1" x14ac:dyDescent="0.25">
      <c r="A22" s="75"/>
      <c r="B22" s="208">
        <v>13</v>
      </c>
      <c r="C22" s="209"/>
      <c r="D22" s="217"/>
      <c r="E22" s="211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3"/>
      <c r="AO22" s="214"/>
      <c r="AP22" s="217"/>
      <c r="AQ22" s="215"/>
      <c r="AR22" s="75"/>
      <c r="AS22" s="75"/>
      <c r="AT22" s="75"/>
      <c r="AU22" s="75"/>
      <c r="AV22" s="75"/>
    </row>
    <row r="23" spans="1:48" ht="2.1" customHeight="1" x14ac:dyDescent="0.25">
      <c r="A23" s="75"/>
      <c r="B23" s="208">
        <v>14</v>
      </c>
      <c r="C23" s="209"/>
      <c r="D23" s="218"/>
      <c r="E23" s="211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3"/>
      <c r="AO23" s="214"/>
      <c r="AP23" s="218"/>
      <c r="AQ23" s="215"/>
      <c r="AR23" s="75"/>
      <c r="AS23" s="75"/>
      <c r="AT23" s="75"/>
      <c r="AU23" s="75"/>
      <c r="AV23" s="75"/>
    </row>
    <row r="24" spans="1:48" ht="2.1" customHeight="1" x14ac:dyDescent="0.25">
      <c r="A24" s="75"/>
      <c r="B24" s="208">
        <v>15</v>
      </c>
      <c r="C24" s="209"/>
      <c r="D24" s="219"/>
      <c r="E24" s="211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3"/>
      <c r="AO24" s="214"/>
      <c r="AP24" s="219"/>
      <c r="AQ24" s="215"/>
      <c r="AR24" s="75"/>
      <c r="AS24" s="75"/>
      <c r="AT24" s="75"/>
      <c r="AU24" s="75"/>
      <c r="AV24" s="75"/>
    </row>
    <row r="25" spans="1:48" ht="2.1" customHeight="1" x14ac:dyDescent="0.25">
      <c r="A25" s="75"/>
      <c r="B25" s="208">
        <v>16</v>
      </c>
      <c r="C25" s="209"/>
      <c r="D25" s="220"/>
      <c r="E25" s="211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2"/>
      <c r="AH25" s="212"/>
      <c r="AI25" s="212"/>
      <c r="AJ25" s="212"/>
      <c r="AK25" s="212"/>
      <c r="AL25" s="212"/>
      <c r="AM25" s="212"/>
      <c r="AN25" s="213"/>
      <c r="AO25" s="214"/>
      <c r="AP25" s="220"/>
      <c r="AQ25" s="215"/>
      <c r="AR25" s="75"/>
      <c r="AS25" s="75"/>
      <c r="AT25" s="75"/>
      <c r="AU25" s="75"/>
      <c r="AV25" s="75"/>
    </row>
    <row r="26" spans="1:48" ht="2.1" customHeight="1" x14ac:dyDescent="0.25">
      <c r="A26" s="75"/>
      <c r="B26" s="208">
        <v>17</v>
      </c>
      <c r="C26" s="209"/>
      <c r="D26" s="221"/>
      <c r="E26" s="211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3"/>
      <c r="AO26" s="214"/>
      <c r="AP26" s="221"/>
      <c r="AQ26" s="215"/>
      <c r="AR26" s="75"/>
      <c r="AS26" s="75"/>
      <c r="AT26" s="75"/>
      <c r="AU26" s="75"/>
      <c r="AV26" s="75"/>
    </row>
    <row r="27" spans="1:48" ht="2.1" customHeight="1" x14ac:dyDescent="0.25">
      <c r="A27" s="75"/>
      <c r="B27" s="208">
        <v>18</v>
      </c>
      <c r="C27" s="209"/>
      <c r="D27" s="222"/>
      <c r="E27" s="211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3"/>
      <c r="AO27" s="214"/>
      <c r="AP27" s="222"/>
      <c r="AQ27" s="215"/>
      <c r="AR27" s="75"/>
      <c r="AS27" s="75"/>
      <c r="AT27" s="75"/>
      <c r="AU27" s="75"/>
      <c r="AV27" s="75"/>
    </row>
    <row r="28" spans="1:48" ht="2.1" customHeight="1" x14ac:dyDescent="0.25">
      <c r="A28" s="75"/>
      <c r="B28" s="208">
        <v>19</v>
      </c>
      <c r="C28" s="209"/>
      <c r="D28" s="223"/>
      <c r="E28" s="211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3"/>
      <c r="AO28" s="214"/>
      <c r="AP28" s="223"/>
      <c r="AQ28" s="215"/>
      <c r="AR28" s="75"/>
      <c r="AS28" s="75"/>
      <c r="AT28" s="75"/>
      <c r="AU28" s="75"/>
      <c r="AV28" s="75"/>
    </row>
    <row r="29" spans="1:48" ht="15.75" x14ac:dyDescent="0.25">
      <c r="A29" s="75"/>
      <c r="B29" s="208">
        <v>20</v>
      </c>
      <c r="C29" s="224"/>
      <c r="D29" s="225"/>
      <c r="E29" s="226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N29" s="228"/>
      <c r="AO29" s="214"/>
      <c r="AP29" s="229"/>
      <c r="AQ29" s="215"/>
      <c r="AR29" s="75"/>
      <c r="AS29" s="75"/>
      <c r="AT29" s="75"/>
      <c r="AU29" s="75"/>
      <c r="AV29" s="75"/>
    </row>
    <row r="30" spans="1:48" ht="15.75" x14ac:dyDescent="0.25">
      <c r="A30" s="75"/>
      <c r="B30" s="166"/>
      <c r="C30" s="230" t="s">
        <v>38</v>
      </c>
      <c r="D30" s="231" t="s">
        <v>86</v>
      </c>
      <c r="E30" s="232">
        <f>IF(SUM(E10:E15)=0,"",SUM(E10:E15))</f>
        <v>6.25</v>
      </c>
      <c r="F30" s="232" t="str">
        <f t="shared" ref="F30:AO30" si="4">IF(SUM(F10:F15)=0,"",SUM(F10:F15))</f>
        <v/>
      </c>
      <c r="G30" s="232" t="str">
        <f t="shared" si="4"/>
        <v/>
      </c>
      <c r="H30" s="232" t="str">
        <f t="shared" si="4"/>
        <v/>
      </c>
      <c r="I30" s="232" t="str">
        <f t="shared" si="4"/>
        <v/>
      </c>
      <c r="J30" s="232" t="str">
        <f t="shared" si="4"/>
        <v/>
      </c>
      <c r="K30" s="232" t="str">
        <f t="shared" si="4"/>
        <v/>
      </c>
      <c r="L30" s="232" t="str">
        <f t="shared" si="4"/>
        <v/>
      </c>
      <c r="M30" s="232" t="str">
        <f t="shared" si="4"/>
        <v/>
      </c>
      <c r="N30" s="232" t="str">
        <f t="shared" si="4"/>
        <v/>
      </c>
      <c r="O30" s="232" t="str">
        <f t="shared" si="4"/>
        <v/>
      </c>
      <c r="P30" s="232" t="str">
        <f t="shared" si="4"/>
        <v/>
      </c>
      <c r="Q30" s="232" t="str">
        <f t="shared" si="4"/>
        <v/>
      </c>
      <c r="R30" s="232" t="str">
        <f t="shared" si="4"/>
        <v/>
      </c>
      <c r="S30" s="232" t="str">
        <f t="shared" si="4"/>
        <v/>
      </c>
      <c r="T30" s="232" t="str">
        <f t="shared" si="4"/>
        <v/>
      </c>
      <c r="U30" s="232" t="str">
        <f t="shared" si="4"/>
        <v/>
      </c>
      <c r="V30" s="232" t="str">
        <f t="shared" si="4"/>
        <v/>
      </c>
      <c r="W30" s="232" t="str">
        <f t="shared" si="4"/>
        <v/>
      </c>
      <c r="X30" s="232" t="str">
        <f t="shared" si="4"/>
        <v/>
      </c>
      <c r="Y30" s="232" t="str">
        <f t="shared" si="4"/>
        <v/>
      </c>
      <c r="Z30" s="232" t="str">
        <f t="shared" si="4"/>
        <v/>
      </c>
      <c r="AA30" s="232" t="str">
        <f t="shared" si="4"/>
        <v/>
      </c>
      <c r="AB30" s="232" t="str">
        <f t="shared" si="4"/>
        <v/>
      </c>
      <c r="AC30" s="232" t="str">
        <f t="shared" si="4"/>
        <v/>
      </c>
      <c r="AD30" s="232" t="str">
        <f t="shared" si="4"/>
        <v/>
      </c>
      <c r="AE30" s="232" t="str">
        <f t="shared" si="4"/>
        <v/>
      </c>
      <c r="AF30" s="232" t="str">
        <f t="shared" si="4"/>
        <v/>
      </c>
      <c r="AG30" s="232" t="str">
        <f t="shared" si="4"/>
        <v/>
      </c>
      <c r="AH30" s="232" t="str">
        <f t="shared" si="4"/>
        <v/>
      </c>
      <c r="AI30" s="232" t="str">
        <f t="shared" si="4"/>
        <v/>
      </c>
      <c r="AJ30" s="232" t="str">
        <f t="shared" si="4"/>
        <v/>
      </c>
      <c r="AK30" s="232" t="str">
        <f t="shared" si="4"/>
        <v/>
      </c>
      <c r="AL30" s="232" t="str">
        <f t="shared" si="4"/>
        <v/>
      </c>
      <c r="AM30" s="232" t="str">
        <f t="shared" si="4"/>
        <v/>
      </c>
      <c r="AN30" s="232" t="str">
        <f t="shared" si="4"/>
        <v/>
      </c>
      <c r="AO30" s="244">
        <f t="shared" si="4"/>
        <v>0.26041666666666669</v>
      </c>
      <c r="AP30" s="176" t="s">
        <v>89</v>
      </c>
      <c r="AQ30" s="177"/>
      <c r="AR30" s="75"/>
      <c r="AS30" s="75"/>
      <c r="AT30" s="75"/>
      <c r="AU30" s="75"/>
      <c r="AV30" s="75"/>
    </row>
    <row r="31" spans="1:48" ht="15.75" x14ac:dyDescent="0.25">
      <c r="A31" s="75"/>
      <c r="B31" s="16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67" t="s">
        <v>90</v>
      </c>
      <c r="AQ31" s="177"/>
      <c r="AR31" s="75"/>
      <c r="AS31" s="75"/>
      <c r="AT31" s="75"/>
      <c r="AU31" s="75"/>
      <c r="AV31" s="75"/>
    </row>
    <row r="32" spans="1:48" ht="15.75" x14ac:dyDescent="0.25">
      <c r="A32" s="75"/>
      <c r="B32" s="166"/>
      <c r="C32" s="233" t="str">
        <f>IF(COUNTA('Allg. Angaben'!$E$5,'Allg. Angaben'!$E$6)&lt;1,"",CONCATENATE('Allg. Angaben'!$E$5,"       ",'Allg. Angaben'!$E$6))</f>
        <v>Obere Zeile in /Allg. Angaben/       Untere Zeile in /Allg. Angaben/</v>
      </c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7"/>
      <c r="AR32" s="75"/>
      <c r="AS32" s="75"/>
      <c r="AT32" s="75"/>
      <c r="AU32" s="75"/>
      <c r="AV32" s="75"/>
    </row>
    <row r="33" spans="1:48" ht="15.75" x14ac:dyDescent="0.25">
      <c r="A33" s="75"/>
      <c r="B33" s="234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235"/>
      <c r="AR33" s="75"/>
      <c r="AS33" s="75"/>
      <c r="AT33" s="75"/>
      <c r="AU33" s="75"/>
      <c r="AV33" s="75"/>
    </row>
    <row r="34" spans="1:48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</row>
    <row r="35" spans="1:48" x14ac:dyDescent="0.2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</row>
    <row r="36" spans="1:48" x14ac:dyDescent="0.2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</row>
    <row r="37" spans="1:48" x14ac:dyDescent="0.2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</row>
    <row r="38" spans="1:48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</row>
    <row r="39" spans="1:48" x14ac:dyDescent="0.2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</row>
    <row r="40" spans="1:48" x14ac:dyDescent="0.2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</row>
    <row r="41" spans="1:48" x14ac:dyDescent="0.2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</row>
    <row r="42" spans="1:48" x14ac:dyDescent="0.2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</row>
    <row r="43" spans="1:48" x14ac:dyDescent="0.2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</row>
  </sheetData>
  <sheetProtection algorithmName="SHA-512" hashValue="TJjs/rki8K9+M3K04ClK+1epAizMh+VLsrycTEL9QpviJUH8HPqd7w+gPeZcShqQzEMSorpkJc5rr4u5EjS08Q==" saltValue="Plwm26S48TxPOKB9M3ythw==" spinCount="100000" sheet="1" formatCells="0" formatColumns="0" formatRows="0"/>
  <phoneticPr fontId="2" type="noConversion"/>
  <conditionalFormatting sqref="E7:AN7">
    <cfRule type="expression" dxfId="8" priority="1" stopIfTrue="1">
      <formula>E9=TODAY()</formula>
    </cfRule>
    <cfRule type="expression" dxfId="7" priority="2" stopIfTrue="1">
      <formula>WEEKDAY(E$9)=1</formula>
    </cfRule>
    <cfRule type="expression" dxfId="6" priority="3" stopIfTrue="1">
      <formula>WEEKDAY(E$9)=7</formula>
    </cfRule>
  </conditionalFormatting>
  <conditionalFormatting sqref="E8:AN8">
    <cfRule type="expression" dxfId="5" priority="4" stopIfTrue="1">
      <formula>E9=TODAY()</formula>
    </cfRule>
    <cfRule type="expression" dxfId="4" priority="5" stopIfTrue="1">
      <formula>WEEKDAY(E$9)=1</formula>
    </cfRule>
    <cfRule type="expression" dxfId="3" priority="6" stopIfTrue="1">
      <formula>WEEKDAY(E$9)=7</formula>
    </cfRule>
  </conditionalFormatting>
  <conditionalFormatting sqref="E9:AN9">
    <cfRule type="expression" dxfId="2" priority="7" stopIfTrue="1">
      <formula>E8=TODAY()</formula>
    </cfRule>
    <cfRule type="expression" dxfId="1" priority="8" stopIfTrue="1">
      <formula>WEEKDAY(E$9)=1</formula>
    </cfRule>
    <cfRule type="expression" dxfId="0" priority="9" stopIfTrue="1">
      <formula>WEEKDAY(E$9)=7</formula>
    </cfRule>
  </conditionalFormatting>
  <hyperlinks>
    <hyperlink ref="C4" location="Zentrale!A15" display="Nach oben" xr:uid="{00000000-0004-0000-0200-000000000000}"/>
  </hyperlinks>
  <printOptions gridLines="1"/>
  <pageMargins left="0.78740157480314965" right="0.39370078740157483" top="0.98425196850393704" bottom="0.98425196850393704" header="0.51181102362204722" footer="0.51181102362204722"/>
  <pageSetup paperSize="9" scale="60" orientation="landscape" horizontalDpi="300" verticalDpi="300" r:id="rId1"/>
  <headerFooter alignWithMargins="0">
    <oddHeader>&amp;L&amp;"Calibri,Standard"&amp;16&amp;F&amp;R&amp;"Calibri,Standard"&amp;16&amp;D</oddHeader>
    <oddFooter>&amp;C&amp;"Calibri,Standard"&amp;16Eine Excel-Anwendung aus Produkt-Nr. XZ400 © Auvista Software Verlag München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showGridLines="0" showRowColHeaders="0" zoomScaleNormal="100" workbookViewId="0"/>
  </sheetViews>
  <sheetFormatPr baseColWidth="10" defaultRowHeight="12.75" x14ac:dyDescent="0.2"/>
  <cols>
    <col min="1" max="1" width="12" style="118"/>
    <col min="2" max="2" width="1.83203125" style="118" customWidth="1"/>
    <col min="3" max="3" width="3.83203125" style="118" customWidth="1"/>
    <col min="4" max="4" width="35.83203125" style="118" customWidth="1"/>
    <col min="5" max="5" width="5.83203125" style="118" customWidth="1"/>
    <col min="6" max="6" width="13.5" style="118" customWidth="1"/>
    <col min="7" max="7" width="13.5" style="120" customWidth="1"/>
    <col min="8" max="8" width="24.83203125" style="118" customWidth="1"/>
    <col min="9" max="9" width="13.5" style="118" customWidth="1"/>
    <col min="10" max="10" width="12.83203125" style="118" customWidth="1"/>
    <col min="11" max="16384" width="12" style="118"/>
  </cols>
  <sheetData>
    <row r="1" spans="1:10" x14ac:dyDescent="0.2">
      <c r="A1" s="160" t="s">
        <v>115</v>
      </c>
      <c r="D1" s="119" t="s">
        <v>106</v>
      </c>
    </row>
    <row r="2" spans="1:10" x14ac:dyDescent="0.2">
      <c r="B2" s="245"/>
      <c r="C2" s="246"/>
      <c r="D2" s="247"/>
      <c r="E2" s="246"/>
      <c r="F2" s="246"/>
      <c r="G2" s="248" t="s">
        <v>162</v>
      </c>
      <c r="H2" s="246"/>
      <c r="I2" s="246"/>
      <c r="J2" s="249"/>
    </row>
    <row r="3" spans="1:10" ht="18.75" x14ac:dyDescent="0.3">
      <c r="B3" s="125"/>
      <c r="C3" s="250" t="s">
        <v>91</v>
      </c>
      <c r="D3" s="247"/>
      <c r="E3" s="250"/>
      <c r="F3" s="247"/>
      <c r="G3" s="251"/>
      <c r="H3" s="247"/>
      <c r="I3" s="247"/>
      <c r="J3" s="131"/>
    </row>
    <row r="4" spans="1:10" x14ac:dyDescent="0.2">
      <c r="B4" s="125"/>
      <c r="C4" s="247"/>
      <c r="D4" s="247"/>
      <c r="E4" s="247"/>
      <c r="F4" s="247"/>
      <c r="G4" s="251"/>
      <c r="H4" s="247"/>
      <c r="I4" s="247"/>
      <c r="J4" s="131"/>
    </row>
    <row r="5" spans="1:10" ht="13.5" thickBot="1" x14ac:dyDescent="0.25">
      <c r="B5" s="125"/>
      <c r="C5" s="247" t="s">
        <v>87</v>
      </c>
      <c r="D5" s="247" t="s">
        <v>92</v>
      </c>
      <c r="E5" s="247"/>
      <c r="F5" s="252" t="s">
        <v>93</v>
      </c>
      <c r="G5" s="253" t="s">
        <v>94</v>
      </c>
      <c r="H5" s="254" t="s">
        <v>136</v>
      </c>
      <c r="I5" s="252" t="s">
        <v>95</v>
      </c>
      <c r="J5" s="131"/>
    </row>
    <row r="6" spans="1:10" x14ac:dyDescent="0.2">
      <c r="B6" s="125"/>
      <c r="C6" s="255">
        <v>1</v>
      </c>
      <c r="D6" s="255" t="str">
        <f>T(Stundenerfassung!$C10)</f>
        <v>Beispiel</v>
      </c>
      <c r="E6" s="256"/>
      <c r="F6" s="257">
        <f>(Stundenerfassung!$AO10)</f>
        <v>0.10416666666666667</v>
      </c>
      <c r="G6" s="121">
        <v>15</v>
      </c>
      <c r="H6" s="258">
        <f t="shared" ref="H6:H11" si="0">IF(F6="","",IF(ISNUMBER(I6),I6,IF(G6="","",PRODUCT(F6,G6,24))))</f>
        <v>37.5</v>
      </c>
      <c r="I6" s="122"/>
      <c r="J6" s="131"/>
    </row>
    <row r="7" spans="1:10" x14ac:dyDescent="0.2">
      <c r="B7" s="125"/>
      <c r="C7" s="126">
        <v>2</v>
      </c>
      <c r="D7" s="126" t="str">
        <f>T(Stundenerfassung!$C11)</f>
        <v>Müller</v>
      </c>
      <c r="E7" s="259"/>
      <c r="F7" s="128">
        <f>(Stundenerfassung!$AO11)</f>
        <v>0.15625</v>
      </c>
      <c r="G7" s="123">
        <v>18</v>
      </c>
      <c r="H7" s="130">
        <f t="shared" si="0"/>
        <v>67.5</v>
      </c>
      <c r="I7" s="124"/>
      <c r="J7" s="131"/>
    </row>
    <row r="8" spans="1:10" x14ac:dyDescent="0.2">
      <c r="B8" s="125"/>
      <c r="C8" s="126">
        <v>3</v>
      </c>
      <c r="D8" s="126" t="str">
        <f>T(Stundenerfassung!$C12)</f>
        <v>Schmidt</v>
      </c>
      <c r="E8" s="260"/>
      <c r="F8" s="128" t="str">
        <f>(Stundenerfassung!$AO12)</f>
        <v/>
      </c>
      <c r="G8" s="123"/>
      <c r="H8" s="130" t="str">
        <f t="shared" si="0"/>
        <v/>
      </c>
      <c r="I8" s="124"/>
      <c r="J8" s="131"/>
    </row>
    <row r="9" spans="1:10" x14ac:dyDescent="0.2">
      <c r="B9" s="125"/>
      <c r="C9" s="126">
        <v>4</v>
      </c>
      <c r="D9" s="126" t="str">
        <f>T(Stundenerfassung!$C13)</f>
        <v>Maier</v>
      </c>
      <c r="E9" s="261"/>
      <c r="F9" s="128" t="str">
        <f>(Stundenerfassung!$AO13)</f>
        <v/>
      </c>
      <c r="G9" s="123"/>
      <c r="H9" s="130" t="str">
        <f t="shared" si="0"/>
        <v/>
      </c>
      <c r="I9" s="124"/>
      <c r="J9" s="131"/>
    </row>
    <row r="10" spans="1:10" x14ac:dyDescent="0.2">
      <c r="B10" s="125"/>
      <c r="C10" s="126">
        <v>5</v>
      </c>
      <c r="D10" s="126" t="str">
        <f>T(Stundenerfassung!$C14)</f>
        <v/>
      </c>
      <c r="E10" s="262"/>
      <c r="F10" s="128" t="str">
        <f>(Stundenerfassung!$AO14)</f>
        <v/>
      </c>
      <c r="G10" s="123"/>
      <c r="H10" s="130" t="str">
        <f t="shared" si="0"/>
        <v/>
      </c>
      <c r="I10" s="124"/>
      <c r="J10" s="131"/>
    </row>
    <row r="11" spans="1:10" x14ac:dyDescent="0.2">
      <c r="B11" s="125"/>
      <c r="C11" s="126">
        <v>6</v>
      </c>
      <c r="D11" s="126" t="str">
        <f>T(Stundenerfassung!$C15)</f>
        <v/>
      </c>
      <c r="E11" s="263"/>
      <c r="F11" s="128" t="str">
        <f>(Stundenerfassung!$AO15)</f>
        <v/>
      </c>
      <c r="G11" s="123"/>
      <c r="H11" s="130" t="str">
        <f t="shared" si="0"/>
        <v/>
      </c>
      <c r="I11" s="124"/>
      <c r="J11" s="131"/>
    </row>
    <row r="12" spans="1:10" x14ac:dyDescent="0.2">
      <c r="B12" s="125"/>
      <c r="C12" s="126">
        <v>7</v>
      </c>
      <c r="D12" s="126" t="str">
        <f>T(Stundenerfassung!$C16)</f>
        <v>Die mit XZ400</v>
      </c>
      <c r="E12" s="127"/>
      <c r="F12" s="128"/>
      <c r="G12" s="129"/>
      <c r="H12" s="130"/>
      <c r="I12" s="129"/>
      <c r="J12" s="131"/>
    </row>
    <row r="13" spans="1:10" x14ac:dyDescent="0.2">
      <c r="B13" s="125"/>
      <c r="C13" s="126">
        <v>8</v>
      </c>
      <c r="D13" s="126" t="str">
        <f>T(Stundenerfassung!$C17)</f>
        <v>erwerbbaren Dateien</v>
      </c>
      <c r="E13" s="132"/>
      <c r="F13" s="128"/>
      <c r="G13" s="129"/>
      <c r="H13" s="130"/>
      <c r="I13" s="129"/>
      <c r="J13" s="131"/>
    </row>
    <row r="14" spans="1:10" x14ac:dyDescent="0.2">
      <c r="B14" s="125"/>
      <c r="C14" s="126">
        <v>9</v>
      </c>
      <c r="D14" s="126" t="str">
        <f>T(Stundenerfassung!$C18)</f>
        <v>sind nicht begrenzt.</v>
      </c>
      <c r="E14" s="133"/>
      <c r="F14" s="128"/>
      <c r="G14" s="129"/>
      <c r="H14" s="130"/>
      <c r="I14" s="129"/>
      <c r="J14" s="131"/>
    </row>
    <row r="15" spans="1:10" x14ac:dyDescent="0.2">
      <c r="B15" s="125"/>
      <c r="C15" s="126">
        <v>10</v>
      </c>
      <c r="D15" s="126"/>
      <c r="E15" s="134"/>
      <c r="F15" s="128"/>
      <c r="G15" s="129"/>
      <c r="H15" s="130"/>
      <c r="I15" s="129"/>
      <c r="J15" s="131"/>
    </row>
    <row r="16" spans="1:10" x14ac:dyDescent="0.2">
      <c r="B16" s="125"/>
      <c r="C16" s="126">
        <v>11</v>
      </c>
      <c r="D16" s="126"/>
      <c r="E16" s="135"/>
      <c r="F16" s="128"/>
      <c r="G16" s="129"/>
      <c r="H16" s="130"/>
      <c r="I16" s="129"/>
      <c r="J16" s="131"/>
    </row>
    <row r="17" spans="2:10" x14ac:dyDescent="0.2">
      <c r="B17" s="125"/>
      <c r="C17" s="126">
        <v>12</v>
      </c>
      <c r="D17" s="126"/>
      <c r="E17" s="136"/>
      <c r="F17" s="128"/>
      <c r="G17" s="129"/>
      <c r="H17" s="130"/>
      <c r="I17" s="129"/>
      <c r="J17" s="131"/>
    </row>
    <row r="18" spans="2:10" x14ac:dyDescent="0.2">
      <c r="B18" s="125"/>
      <c r="C18" s="126">
        <v>13</v>
      </c>
      <c r="D18" s="126"/>
      <c r="E18" s="137"/>
      <c r="F18" s="128"/>
      <c r="G18" s="129"/>
      <c r="H18" s="130"/>
      <c r="I18" s="129"/>
      <c r="J18" s="131"/>
    </row>
    <row r="19" spans="2:10" x14ac:dyDescent="0.2">
      <c r="B19" s="125"/>
      <c r="C19" s="126">
        <v>14</v>
      </c>
      <c r="D19" s="126"/>
      <c r="E19" s="138"/>
      <c r="F19" s="128"/>
      <c r="G19" s="129"/>
      <c r="H19" s="130"/>
      <c r="I19" s="129"/>
      <c r="J19" s="131"/>
    </row>
    <row r="20" spans="2:10" x14ac:dyDescent="0.2">
      <c r="B20" s="125"/>
      <c r="C20" s="126">
        <v>15</v>
      </c>
      <c r="D20" s="126"/>
      <c r="E20" s="139"/>
      <c r="F20" s="128"/>
      <c r="G20" s="129"/>
      <c r="H20" s="130"/>
      <c r="I20" s="129"/>
      <c r="J20" s="131"/>
    </row>
    <row r="21" spans="2:10" x14ac:dyDescent="0.2">
      <c r="B21" s="125"/>
      <c r="C21" s="126">
        <v>16</v>
      </c>
      <c r="D21" s="126"/>
      <c r="E21" s="140"/>
      <c r="F21" s="128"/>
      <c r="G21" s="129"/>
      <c r="H21" s="130"/>
      <c r="I21" s="129"/>
      <c r="J21" s="131"/>
    </row>
    <row r="22" spans="2:10" x14ac:dyDescent="0.2">
      <c r="B22" s="125"/>
      <c r="C22" s="126">
        <v>17</v>
      </c>
      <c r="D22" s="126"/>
      <c r="E22" s="141"/>
      <c r="F22" s="128"/>
      <c r="G22" s="129"/>
      <c r="H22" s="130"/>
      <c r="I22" s="129"/>
      <c r="J22" s="131"/>
    </row>
    <row r="23" spans="2:10" x14ac:dyDescent="0.2">
      <c r="B23" s="125"/>
      <c r="C23" s="126">
        <v>18</v>
      </c>
      <c r="D23" s="126"/>
      <c r="E23" s="142"/>
      <c r="F23" s="128"/>
      <c r="G23" s="129"/>
      <c r="H23" s="130"/>
      <c r="I23" s="129"/>
      <c r="J23" s="131"/>
    </row>
    <row r="24" spans="2:10" x14ac:dyDescent="0.2">
      <c r="B24" s="125"/>
      <c r="C24" s="126">
        <v>19</v>
      </c>
      <c r="D24" s="126"/>
      <c r="E24" s="143"/>
      <c r="F24" s="128"/>
      <c r="G24" s="129"/>
      <c r="H24" s="130"/>
      <c r="I24" s="129"/>
      <c r="J24" s="131"/>
    </row>
    <row r="25" spans="2:10" ht="13.5" thickBot="1" x14ac:dyDescent="0.25">
      <c r="B25" s="125"/>
      <c r="C25" s="144">
        <v>20</v>
      </c>
      <c r="D25" s="144"/>
      <c r="E25" s="145"/>
      <c r="F25" s="146"/>
      <c r="G25" s="147"/>
      <c r="H25" s="148"/>
      <c r="I25" s="147"/>
      <c r="J25" s="131"/>
    </row>
    <row r="26" spans="2:10" x14ac:dyDescent="0.2">
      <c r="B26" s="125"/>
      <c r="C26" s="247" t="s">
        <v>96</v>
      </c>
      <c r="D26" s="247"/>
      <c r="E26" s="247"/>
      <c r="F26" s="264" t="s">
        <v>97</v>
      </c>
      <c r="G26" s="265" t="str">
        <f>IF(F27=0,"",IF(H27="","","Schnitt/h"))</f>
        <v>Schnitt/h</v>
      </c>
      <c r="H26" s="252" t="s">
        <v>98</v>
      </c>
      <c r="I26" s="252"/>
      <c r="J26" s="131"/>
    </row>
    <row r="27" spans="2:10" ht="15" x14ac:dyDescent="0.35">
      <c r="B27" s="125"/>
      <c r="C27" s="266">
        <f>COUNT(F6:F11)</f>
        <v>2</v>
      </c>
      <c r="D27" s="247"/>
      <c r="E27" s="247"/>
      <c r="F27" s="267">
        <f>SUM(F6:F11)</f>
        <v>0.26041666666666669</v>
      </c>
      <c r="G27" s="268">
        <f>IF(F27=0,"",IF(H27="","",H27/F27/24))</f>
        <v>16.8</v>
      </c>
      <c r="H27" s="269">
        <f>SUM(H6:H11)</f>
        <v>105</v>
      </c>
      <c r="I27" s="270"/>
      <c r="J27" s="131"/>
    </row>
    <row r="28" spans="2:10" x14ac:dyDescent="0.2">
      <c r="B28" s="271"/>
      <c r="C28" s="272"/>
      <c r="D28" s="272" t="str">
        <f>T(Stundenerfassung!$C31)</f>
        <v/>
      </c>
      <c r="E28" s="272"/>
      <c r="F28" s="272"/>
      <c r="G28" s="273"/>
      <c r="H28" s="272"/>
      <c r="I28" s="272"/>
      <c r="J28" s="274"/>
    </row>
    <row r="29" spans="2:10" x14ac:dyDescent="0.2">
      <c r="B29" s="275"/>
      <c r="C29" s="276" t="str">
        <f>IF(COUNTA('Allg. Angaben'!$E$5,'Allg. Angaben'!$E$6)&lt;1,"",CONCATENATE('Allg. Angaben'!$E$5,"       ",'Allg. Angaben'!$E$6))</f>
        <v>Obere Zeile in /Allg. Angaben/       Untere Zeile in /Allg. Angaben/</v>
      </c>
      <c r="D29" s="276"/>
      <c r="E29" s="276"/>
      <c r="F29" s="276"/>
      <c r="G29" s="276"/>
      <c r="H29" s="277">
        <f>'Allg. Angaben'!$E$7</f>
        <v>46266</v>
      </c>
      <c r="I29" s="278" t="s">
        <v>99</v>
      </c>
      <c r="J29" s="279">
        <f>IF(OR(VALUE('Allg. Angaben'!$E$8)&lt;H29,VALUE('Allg. Angaben'!$E$8)=H29),"36 Tage",VALUE('Allg. Angaben'!$E$8))</f>
        <v>46295</v>
      </c>
    </row>
    <row r="30" spans="2:10" x14ac:dyDescent="0.2">
      <c r="B30" s="149"/>
      <c r="C30" s="149"/>
      <c r="D30" s="149"/>
      <c r="E30" s="149"/>
      <c r="F30" s="149"/>
      <c r="G30" s="150"/>
      <c r="H30" s="149"/>
      <c r="I30" s="149"/>
      <c r="J30" s="149"/>
    </row>
  </sheetData>
  <sheetProtection algorithmName="SHA-512" hashValue="Rnh5waXJxZY2+VEK0f0xJhFA0ZaStWrnJQFK62o/Ymuwf3j4hwoPDwalKbnQpeBGH/XQvyC055RJP8uadWD3tA==" saltValue="X7s6fA48crQc3E1abNBR4Q==" spinCount="100000" sheet="1" objects="1" scenarios="1" formatCells="0" formatColumns="0" formatRows="0"/>
  <phoneticPr fontId="2" type="noConversion"/>
  <hyperlinks>
    <hyperlink ref="D1" location="Zentrale!A15" display="Nach oben" xr:uid="{00000000-0004-0000-0300-000000000000}"/>
  </hyperlinks>
  <printOptions horizontalCentered="1" gridLines="1"/>
  <pageMargins left="0.70866141732283472" right="0.39370078740157483" top="0.98425196850393704" bottom="0.98425196850393704" header="0.51181102362204722" footer="0.51181102362204722"/>
  <pageSetup paperSize="9" scale="90" orientation="landscape" horizontalDpi="300" verticalDpi="300" r:id="rId1"/>
  <headerFooter alignWithMargins="0">
    <oddHeader>&amp;R&amp;"Calibri,Standard"&amp;D</oddHeader>
    <oddFooter>&amp;C&amp;"Calibri,Standard"© Auvista Software Verlag München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showGridLines="0" showRowColHeaders="0" zoomScale="80" zoomScaleNormal="80" workbookViewId="0"/>
  </sheetViews>
  <sheetFormatPr baseColWidth="10" defaultRowHeight="12.75" x14ac:dyDescent="0.2"/>
  <cols>
    <col min="1" max="9" width="12" style="76"/>
    <col min="10" max="10" width="13.83203125" style="76" customWidth="1"/>
    <col min="11" max="11" width="4.5" style="76" customWidth="1"/>
    <col min="12" max="12" width="13.83203125" style="76" customWidth="1"/>
    <col min="13" max="16384" width="12" style="76"/>
  </cols>
  <sheetData>
    <row r="1" spans="1:2" x14ac:dyDescent="0.2">
      <c r="A1" s="70" t="s">
        <v>115</v>
      </c>
      <c r="B1" s="154" t="s">
        <v>106</v>
      </c>
    </row>
    <row r="32" spans="1:12" x14ac:dyDescent="0.2">
      <c r="A32" s="14" t="str">
        <f>IF(COUNTA('Allg. Angaben'!$E$5,'Allg. Angaben'!$E$6)&lt;1,"",CONCATENATE('Allg. Angaben'!$E$5,"       ",'Allg. Angaben'!$E$6))</f>
        <v>Obere Zeile in /Allg. Angaben/       Untere Zeile in /Allg. Angaben/</v>
      </c>
      <c r="B32" s="14"/>
      <c r="C32" s="14"/>
      <c r="D32" s="14"/>
      <c r="E32" s="14"/>
      <c r="F32" s="14"/>
      <c r="G32" s="14"/>
      <c r="H32" s="14"/>
      <c r="I32" s="156" t="s">
        <v>100</v>
      </c>
      <c r="J32" s="157">
        <f>VALUE('Allg. Angaben'!$E$7)</f>
        <v>46266</v>
      </c>
      <c r="K32" s="158" t="s">
        <v>99</v>
      </c>
      <c r="L32" s="159">
        <f>IF(OR(VALUE('Allg. Angaben'!$E$8)&lt;J32,VALUE('Allg. Angaben'!$E$8)=J32),"36 Tage",VALUE('Allg. Angaben'!$E$8))</f>
        <v>46295</v>
      </c>
    </row>
    <row r="34" spans="1:1" ht="18" customHeight="1" x14ac:dyDescent="0.2">
      <c r="A34" s="155"/>
    </row>
  </sheetData>
  <sheetProtection sheet="1" objects="1" scenarios="1"/>
  <phoneticPr fontId="2" type="noConversion"/>
  <hyperlinks>
    <hyperlink ref="B1" location="Zentrale!A15" display="Nach oben" xr:uid="{00000000-0004-0000-0400-000000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95" orientation="landscape" horizontalDpi="300" verticalDpi="300" r:id="rId1"/>
  <headerFooter alignWithMargins="0">
    <oddHeader>&amp;R&amp;"Calibri,Standard"&amp;D</oddHeader>
    <oddFooter>&amp;C&amp;"Calibri,Standard"Eine Excel-Anwendung aus Produkt-Nr. XZ400 von Auvista   © Auvista Software Verlag München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4"/>
  <sheetViews>
    <sheetView showGridLines="0" showRowColHeaders="0" zoomScale="80" workbookViewId="0"/>
  </sheetViews>
  <sheetFormatPr baseColWidth="10" defaultRowHeight="12.75" x14ac:dyDescent="0.2"/>
  <cols>
    <col min="1" max="9" width="12" style="76"/>
    <col min="10" max="10" width="13.83203125" style="76" customWidth="1"/>
    <col min="11" max="11" width="4.5" style="76" customWidth="1"/>
    <col min="12" max="12" width="13.83203125" style="76" customWidth="1"/>
    <col min="13" max="16384" width="12" style="76"/>
  </cols>
  <sheetData>
    <row r="1" spans="1:2" x14ac:dyDescent="0.2">
      <c r="A1" s="153" t="s">
        <v>115</v>
      </c>
      <c r="B1" s="154" t="s">
        <v>106</v>
      </c>
    </row>
    <row r="32" spans="1:12" x14ac:dyDescent="0.2">
      <c r="A32" s="14" t="str">
        <f>IF(COUNTA('Allg. Angaben'!$E$5,'Allg. Angaben'!$E$6)&lt;1,"",CONCATENATE('Allg. Angaben'!$E$5,"       ",'Allg. Angaben'!$E$6))</f>
        <v>Obere Zeile in /Allg. Angaben/       Untere Zeile in /Allg. Angaben/</v>
      </c>
      <c r="B32" s="14"/>
      <c r="C32" s="14"/>
      <c r="D32" s="14"/>
      <c r="E32" s="14"/>
      <c r="F32" s="14"/>
      <c r="G32" s="14"/>
      <c r="H32" s="14"/>
      <c r="I32" s="156" t="s">
        <v>100</v>
      </c>
      <c r="J32" s="157">
        <f>VALUE('Allg. Angaben'!$E$7)</f>
        <v>46266</v>
      </c>
      <c r="K32" s="158" t="s">
        <v>99</v>
      </c>
      <c r="L32" s="159">
        <f>IF(OR(VALUE('Allg. Angaben'!$E$8)&lt;J32,VALUE('Allg. Angaben'!$E$8)=J32),"36 Tage",VALUE('Allg. Angaben'!$E$8))</f>
        <v>46295</v>
      </c>
    </row>
    <row r="34" spans="1:1" ht="18" customHeight="1" x14ac:dyDescent="0.2">
      <c r="A34" s="155"/>
    </row>
  </sheetData>
  <sheetProtection sheet="1" objects="1" scenarios="1"/>
  <phoneticPr fontId="2" type="noConversion"/>
  <hyperlinks>
    <hyperlink ref="B1" location="Zentrale!A15" display="Nach oben" xr:uid="{00000000-0004-0000-0500-000000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95" orientation="landscape" horizontalDpi="300" verticalDpi="300" r:id="rId1"/>
  <headerFooter alignWithMargins="0">
    <oddHeader>&amp;R&amp;"Calibri,Standard"&amp;D</oddHeader>
    <oddFooter>&amp;C&amp;"Calibri,Standard"Eine Excel-Anwendung aus Produkt-Nr. XZ400 von Auvista   © Auvista Software Verlag München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"/>
  <sheetViews>
    <sheetView showGridLines="0" showRowColHeaders="0" zoomScale="80" workbookViewId="0"/>
  </sheetViews>
  <sheetFormatPr baseColWidth="10" defaultRowHeight="12.75" x14ac:dyDescent="0.2"/>
  <cols>
    <col min="1" max="9" width="12" style="14"/>
    <col min="10" max="10" width="13.83203125" style="14" customWidth="1"/>
    <col min="11" max="11" width="4.5" style="14" customWidth="1"/>
    <col min="12" max="12" width="13.83203125" style="14" customWidth="1"/>
    <col min="13" max="16384" width="12" style="14"/>
  </cols>
  <sheetData>
    <row r="1" spans="1:12" x14ac:dyDescent="0.2">
      <c r="A1" s="70" t="s">
        <v>115</v>
      </c>
      <c r="B1" s="71" t="s">
        <v>106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">
      <c r="A32" s="4"/>
      <c r="B32" s="4"/>
      <c r="C32" s="4"/>
      <c r="D32" s="4"/>
      <c r="E32" s="4"/>
      <c r="F32" s="4"/>
      <c r="G32" s="4"/>
      <c r="H32" s="4"/>
    </row>
    <row r="33" spans="1:12" x14ac:dyDescent="0.2">
      <c r="A33" s="14" t="str">
        <f>IF(COUNTA('Allg. Angaben'!$E$5,'Allg. Angaben'!$E$6)&lt;1,"",CONCATENATE('Allg. Angaben'!$E$5,"       ",'Allg. Angaben'!$E$6))</f>
        <v>Obere Zeile in /Allg. Angaben/       Untere Zeile in /Allg. Angaben/</v>
      </c>
      <c r="I33" s="156" t="s">
        <v>100</v>
      </c>
      <c r="J33" s="157">
        <f>VALUE('Allg. Angaben'!$E$7)</f>
        <v>46266</v>
      </c>
      <c r="K33" s="158" t="s">
        <v>99</v>
      </c>
      <c r="L33" s="159">
        <f>IF(OR(VALUE('Allg. Angaben'!$E$8)&lt;J33,VALUE('Allg. Angaben'!$E$8)=J33),"36 Tage",VALUE('Allg. Angaben'!$E$8))</f>
        <v>46295</v>
      </c>
    </row>
    <row r="34" spans="1:12" ht="18" customHeight="1" x14ac:dyDescent="0.2">
      <c r="A34" s="72"/>
    </row>
    <row r="42" spans="1:12" ht="15.75" x14ac:dyDescent="0.2">
      <c r="A42" s="72"/>
    </row>
  </sheetData>
  <sheetProtection sheet="1" objects="1" scenarios="1"/>
  <phoneticPr fontId="2" type="noConversion"/>
  <hyperlinks>
    <hyperlink ref="B1" location="Zentrale!A15" display="Nach oben" xr:uid="{00000000-0004-0000-0600-000000000000}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95" orientation="landscape" horizontalDpi="300" verticalDpi="300" r:id="rId1"/>
  <headerFooter alignWithMargins="0">
    <oddHeader>&amp;R&amp;"Calibri,Standard"&amp;D</oddHeader>
    <oddFooter>&amp;C&amp;"Calibri,Standard"Eine Excel-Anwendung aus Produkt-Nr. XZ400 von Auvista   © Auvista Software Verlag München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"/>
  <sheetViews>
    <sheetView workbookViewId="0">
      <selection activeCell="H1" sqref="H1"/>
    </sheetView>
  </sheetViews>
  <sheetFormatPr baseColWidth="10" defaultRowHeight="12.75" x14ac:dyDescent="0.2"/>
  <cols>
    <col min="1" max="16384" width="12" style="14"/>
  </cols>
  <sheetData>
    <row r="1" spans="1:2" x14ac:dyDescent="0.2">
      <c r="B1" s="71" t="s">
        <v>107</v>
      </c>
    </row>
    <row r="2" spans="1:2" x14ac:dyDescent="0.2">
      <c r="A2" s="14" t="s">
        <v>101</v>
      </c>
    </row>
  </sheetData>
  <phoneticPr fontId="2" type="noConversion"/>
  <hyperlinks>
    <hyperlink ref="B1" location="Zentrale!A15" display="Nach oben" xr:uid="{00000000-0004-0000-0700-000000000000}"/>
  </hyperlink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0"/>
  <sheetViews>
    <sheetView showGridLines="0" showRowColHeaders="0" zoomScale="115" workbookViewId="0">
      <pane ySplit="4" topLeftCell="A5" activePane="bottomLeft" state="frozenSplit"/>
      <selection activeCell="H1" sqref="H1"/>
      <selection pane="bottomLeft"/>
    </sheetView>
  </sheetViews>
  <sheetFormatPr baseColWidth="10" defaultRowHeight="12.75" x14ac:dyDescent="0.2"/>
  <cols>
    <col min="1" max="1" width="12" style="82"/>
    <col min="2" max="2" width="1.83203125" style="82" customWidth="1"/>
    <col min="3" max="3" width="11.83203125" style="114" customWidth="1"/>
    <col min="4" max="4" width="3.83203125" style="82" customWidth="1"/>
    <col min="5" max="5" width="19" style="82" customWidth="1"/>
    <col min="6" max="6" width="10" style="82" customWidth="1"/>
    <col min="7" max="8" width="12" style="82"/>
    <col min="9" max="9" width="9.83203125" style="82" customWidth="1"/>
    <col min="10" max="10" width="14" style="82" customWidth="1"/>
    <col min="11" max="16384" width="12" style="82"/>
  </cols>
  <sheetData>
    <row r="1" spans="1:10" x14ac:dyDescent="0.2">
      <c r="A1" s="30" t="s">
        <v>115</v>
      </c>
      <c r="C1" s="83" t="s">
        <v>107</v>
      </c>
      <c r="E1" s="84" t="s">
        <v>103</v>
      </c>
    </row>
    <row r="2" spans="1:10" x14ac:dyDescent="0.2">
      <c r="B2" s="85"/>
      <c r="C2" s="86"/>
      <c r="D2" s="87"/>
      <c r="E2" s="84"/>
      <c r="F2" s="88"/>
      <c r="G2" s="88"/>
      <c r="H2" s="87"/>
      <c r="I2" s="87"/>
      <c r="J2" s="89"/>
    </row>
    <row r="3" spans="1:10" x14ac:dyDescent="0.2">
      <c r="B3" s="90"/>
      <c r="C3" s="91"/>
      <c r="D3" s="91"/>
      <c r="E3" s="92" t="s">
        <v>147</v>
      </c>
      <c r="F3" s="93"/>
      <c r="G3" s="93"/>
      <c r="H3" s="91"/>
      <c r="I3" s="91"/>
      <c r="J3" s="94"/>
    </row>
    <row r="4" spans="1:10" x14ac:dyDescent="0.2">
      <c r="B4" s="116"/>
      <c r="C4" s="112"/>
      <c r="D4" s="112"/>
      <c r="E4" s="112"/>
      <c r="F4" s="115"/>
      <c r="G4" s="115"/>
      <c r="H4" s="112"/>
      <c r="I4" s="112"/>
      <c r="J4" s="113"/>
    </row>
    <row r="5" spans="1:10" x14ac:dyDescent="0.2">
      <c r="A5" s="30" t="s">
        <v>115</v>
      </c>
      <c r="B5" s="117"/>
      <c r="C5" s="91"/>
      <c r="D5" s="91"/>
      <c r="E5" s="91"/>
      <c r="F5" s="93"/>
      <c r="G5" s="93"/>
      <c r="H5" s="91"/>
      <c r="I5" s="91"/>
      <c r="J5" s="94"/>
    </row>
    <row r="6" spans="1:10" x14ac:dyDescent="0.2">
      <c r="B6" s="95"/>
      <c r="C6" s="93" t="s">
        <v>132</v>
      </c>
      <c r="D6" s="91"/>
      <c r="E6" s="96" t="s">
        <v>133</v>
      </c>
      <c r="F6" s="91"/>
      <c r="G6" s="91"/>
      <c r="H6" s="91"/>
      <c r="I6" s="91"/>
      <c r="J6" s="94"/>
    </row>
    <row r="7" spans="1:10" ht="6" customHeight="1" x14ac:dyDescent="0.2">
      <c r="B7" s="95"/>
      <c r="C7" s="97"/>
      <c r="D7" s="91"/>
      <c r="E7" s="91"/>
      <c r="F7" s="91"/>
      <c r="G7" s="91"/>
      <c r="H7" s="91"/>
      <c r="I7" s="91"/>
      <c r="J7" s="94"/>
    </row>
    <row r="8" spans="1:10" x14ac:dyDescent="0.2">
      <c r="B8" s="95"/>
      <c r="C8" s="91"/>
      <c r="D8" s="91"/>
      <c r="E8" s="91" t="s">
        <v>156</v>
      </c>
      <c r="F8" s="91"/>
      <c r="G8" s="91"/>
      <c r="H8" s="91"/>
      <c r="I8" s="91"/>
      <c r="J8" s="94"/>
    </row>
    <row r="9" spans="1:10" ht="6" customHeight="1" x14ac:dyDescent="0.2">
      <c r="B9" s="95"/>
      <c r="C9" s="91"/>
      <c r="D9" s="91"/>
      <c r="E9" s="91"/>
      <c r="F9" s="91"/>
      <c r="G9" s="91"/>
      <c r="H9" s="91"/>
      <c r="I9" s="91"/>
      <c r="J9" s="94"/>
    </row>
    <row r="10" spans="1:10" ht="18.75" x14ac:dyDescent="0.3">
      <c r="B10" s="95"/>
      <c r="C10" s="97"/>
      <c r="D10" s="91" t="s">
        <v>10</v>
      </c>
      <c r="E10" s="98" t="s">
        <v>157</v>
      </c>
      <c r="F10" s="91"/>
      <c r="G10" s="91"/>
      <c r="H10" s="91"/>
      <c r="I10" s="91"/>
      <c r="J10" s="94"/>
    </row>
    <row r="11" spans="1:10" x14ac:dyDescent="0.2">
      <c r="B11" s="95"/>
      <c r="C11" s="97"/>
      <c r="D11" s="91"/>
      <c r="E11" s="91" t="s">
        <v>11</v>
      </c>
      <c r="F11" s="91"/>
      <c r="G11" s="91"/>
      <c r="H11" s="91"/>
      <c r="I11" s="91"/>
      <c r="J11" s="94"/>
    </row>
    <row r="12" spans="1:10" x14ac:dyDescent="0.2">
      <c r="B12" s="95"/>
      <c r="C12" s="97"/>
      <c r="D12" s="91"/>
      <c r="E12" s="91" t="s">
        <v>12</v>
      </c>
      <c r="F12" s="91"/>
      <c r="G12" s="91"/>
      <c r="H12" s="91"/>
      <c r="I12" s="91"/>
      <c r="J12" s="94"/>
    </row>
    <row r="13" spans="1:10" x14ac:dyDescent="0.2">
      <c r="B13" s="95"/>
      <c r="C13" s="97"/>
      <c r="D13" s="91"/>
      <c r="E13" s="91"/>
      <c r="F13" s="91"/>
      <c r="G13" s="91"/>
      <c r="H13" s="91"/>
      <c r="I13" s="91"/>
      <c r="J13" s="94"/>
    </row>
    <row r="14" spans="1:10" ht="18.75" x14ac:dyDescent="0.3">
      <c r="B14" s="95"/>
      <c r="C14" s="97"/>
      <c r="D14" s="91" t="s">
        <v>13</v>
      </c>
      <c r="E14" s="98" t="s">
        <v>158</v>
      </c>
      <c r="F14" s="91"/>
      <c r="G14" s="91"/>
      <c r="H14" s="91"/>
      <c r="I14" s="91"/>
      <c r="J14" s="94"/>
    </row>
    <row r="15" spans="1:10" x14ac:dyDescent="0.2">
      <c r="B15" s="95"/>
      <c r="C15" s="97"/>
      <c r="D15" s="91"/>
      <c r="E15" s="91" t="s">
        <v>159</v>
      </c>
      <c r="F15" s="91"/>
      <c r="G15" s="91"/>
      <c r="H15" s="91"/>
      <c r="I15" s="91"/>
      <c r="J15" s="94"/>
    </row>
    <row r="16" spans="1:10" x14ac:dyDescent="0.2">
      <c r="B16" s="95"/>
      <c r="C16" s="97"/>
      <c r="D16" s="91"/>
      <c r="E16" s="91" t="s">
        <v>14</v>
      </c>
      <c r="F16" s="91"/>
      <c r="G16" s="91"/>
      <c r="H16" s="91"/>
      <c r="I16" s="91"/>
      <c r="J16" s="94"/>
    </row>
    <row r="17" spans="2:10" s="91" customFormat="1" x14ac:dyDescent="0.2">
      <c r="B17" s="95"/>
      <c r="C17" s="97"/>
      <c r="E17" s="91" t="s">
        <v>15</v>
      </c>
      <c r="J17" s="94"/>
    </row>
    <row r="18" spans="2:10" s="91" customFormat="1" x14ac:dyDescent="0.2">
      <c r="B18" s="95"/>
      <c r="C18" s="97"/>
      <c r="E18" s="91" t="s">
        <v>16</v>
      </c>
      <c r="J18" s="94"/>
    </row>
    <row r="19" spans="2:10" s="91" customFormat="1" x14ac:dyDescent="0.2">
      <c r="B19" s="95"/>
      <c r="C19" s="97"/>
      <c r="E19" s="91" t="s">
        <v>17</v>
      </c>
      <c r="J19" s="94"/>
    </row>
    <row r="20" spans="2:10" x14ac:dyDescent="0.2">
      <c r="B20" s="95"/>
      <c r="C20" s="97"/>
      <c r="D20" s="99"/>
      <c r="E20" s="100"/>
      <c r="F20" s="91"/>
      <c r="G20" s="91"/>
      <c r="H20" s="91"/>
      <c r="I20" s="91"/>
      <c r="J20" s="94"/>
    </row>
    <row r="21" spans="2:10" ht="18.75" x14ac:dyDescent="0.3">
      <c r="B21" s="95"/>
      <c r="C21" s="97"/>
      <c r="D21" s="91" t="s">
        <v>18</v>
      </c>
      <c r="E21" s="98" t="s">
        <v>160</v>
      </c>
      <c r="F21" s="91"/>
      <c r="G21" s="91"/>
      <c r="H21" s="91"/>
      <c r="I21" s="91"/>
      <c r="J21" s="94"/>
    </row>
    <row r="22" spans="2:10" x14ac:dyDescent="0.2">
      <c r="B22" s="95"/>
      <c r="C22" s="97"/>
      <c r="D22" s="91"/>
      <c r="E22" s="91" t="s">
        <v>19</v>
      </c>
      <c r="F22" s="91"/>
      <c r="G22" s="91"/>
      <c r="H22" s="91"/>
      <c r="I22" s="91"/>
      <c r="J22" s="94"/>
    </row>
    <row r="23" spans="2:10" x14ac:dyDescent="0.2">
      <c r="B23" s="95"/>
      <c r="C23" s="97"/>
      <c r="D23" s="91"/>
      <c r="E23" s="91" t="s">
        <v>20</v>
      </c>
      <c r="F23" s="91"/>
      <c r="G23" s="91"/>
      <c r="H23" s="91"/>
      <c r="I23" s="91"/>
      <c r="J23" s="94"/>
    </row>
    <row r="24" spans="2:10" x14ac:dyDescent="0.2">
      <c r="B24" s="95"/>
      <c r="C24" s="97"/>
      <c r="D24" s="91"/>
      <c r="E24" s="91" t="s">
        <v>21</v>
      </c>
      <c r="F24" s="91"/>
      <c r="G24" s="91"/>
      <c r="H24" s="91"/>
      <c r="I24" s="91"/>
      <c r="J24" s="94"/>
    </row>
    <row r="25" spans="2:10" x14ac:dyDescent="0.2">
      <c r="B25" s="95"/>
      <c r="C25" s="97"/>
      <c r="D25" s="91"/>
      <c r="E25" s="91"/>
      <c r="F25" s="91"/>
      <c r="G25" s="91"/>
      <c r="H25" s="91"/>
      <c r="I25" s="91"/>
      <c r="J25" s="94"/>
    </row>
    <row r="26" spans="2:10" x14ac:dyDescent="0.2">
      <c r="B26" s="95"/>
      <c r="C26" s="97"/>
      <c r="D26" s="91"/>
      <c r="E26" s="91" t="s">
        <v>140</v>
      </c>
      <c r="F26" s="91"/>
      <c r="G26" s="91"/>
      <c r="H26" s="91"/>
      <c r="I26" s="91"/>
      <c r="J26" s="94"/>
    </row>
    <row r="27" spans="2:10" x14ac:dyDescent="0.2">
      <c r="B27" s="95"/>
      <c r="C27" s="97"/>
      <c r="D27" s="91"/>
      <c r="E27" s="91" t="s">
        <v>141</v>
      </c>
      <c r="F27" s="91"/>
      <c r="G27" s="91"/>
      <c r="H27" s="91"/>
      <c r="I27" s="91"/>
      <c r="J27" s="94"/>
    </row>
    <row r="28" spans="2:10" x14ac:dyDescent="0.2">
      <c r="B28" s="95"/>
      <c r="C28" s="97"/>
      <c r="D28" s="91"/>
      <c r="E28" s="91" t="s">
        <v>142</v>
      </c>
      <c r="F28" s="91"/>
      <c r="G28" s="91"/>
      <c r="H28" s="91"/>
      <c r="I28" s="91"/>
      <c r="J28" s="94"/>
    </row>
    <row r="29" spans="2:10" x14ac:dyDescent="0.2">
      <c r="B29" s="95"/>
      <c r="C29" s="97"/>
      <c r="D29" s="91"/>
      <c r="E29" s="91" t="s">
        <v>143</v>
      </c>
      <c r="F29" s="91"/>
      <c r="G29" s="91"/>
      <c r="H29" s="91"/>
      <c r="I29" s="91"/>
      <c r="J29" s="94"/>
    </row>
    <row r="30" spans="2:10" x14ac:dyDescent="0.2">
      <c r="B30" s="95"/>
      <c r="C30" s="91"/>
      <c r="D30" s="91"/>
      <c r="E30" s="91"/>
      <c r="F30" s="91"/>
      <c r="G30" s="91"/>
      <c r="H30" s="91"/>
      <c r="I30" s="91"/>
      <c r="J30" s="94"/>
    </row>
    <row r="31" spans="2:10" x14ac:dyDescent="0.2">
      <c r="B31" s="95"/>
      <c r="C31" s="97"/>
      <c r="D31" s="91" t="s">
        <v>22</v>
      </c>
      <c r="E31" s="91" t="s">
        <v>23</v>
      </c>
      <c r="F31" s="91"/>
      <c r="G31" s="91"/>
      <c r="H31" s="91"/>
      <c r="I31" s="91"/>
      <c r="J31" s="94"/>
    </row>
    <row r="32" spans="2:10" x14ac:dyDescent="0.2">
      <c r="B32" s="95"/>
      <c r="C32" s="97"/>
      <c r="D32" s="91"/>
      <c r="E32" s="91" t="s">
        <v>24</v>
      </c>
      <c r="F32" s="91"/>
      <c r="G32" s="91"/>
      <c r="H32" s="91"/>
      <c r="I32" s="91"/>
      <c r="J32" s="94"/>
    </row>
    <row r="33" spans="2:10" x14ac:dyDescent="0.2">
      <c r="B33" s="95"/>
      <c r="C33" s="97"/>
      <c r="D33" s="91"/>
      <c r="E33" s="91"/>
      <c r="F33" s="91"/>
      <c r="G33" s="91"/>
      <c r="H33" s="91"/>
      <c r="I33" s="91"/>
      <c r="J33" s="94"/>
    </row>
    <row r="34" spans="2:10" x14ac:dyDescent="0.2">
      <c r="B34" s="95"/>
      <c r="C34" s="15" t="s">
        <v>107</v>
      </c>
      <c r="D34" s="91"/>
      <c r="E34" s="91" t="s">
        <v>113</v>
      </c>
      <c r="F34" s="91"/>
      <c r="G34" s="91"/>
      <c r="H34" s="91"/>
      <c r="I34" s="91"/>
      <c r="J34" s="94"/>
    </row>
    <row r="35" spans="2:10" x14ac:dyDescent="0.2">
      <c r="B35" s="95"/>
      <c r="C35" s="97"/>
      <c r="D35" s="91"/>
      <c r="E35" s="91" t="s">
        <v>114</v>
      </c>
      <c r="F35" s="91"/>
      <c r="G35" s="91"/>
      <c r="H35" s="91"/>
      <c r="I35" s="91"/>
      <c r="J35" s="94"/>
    </row>
    <row r="36" spans="2:10" x14ac:dyDescent="0.2">
      <c r="B36" s="95"/>
      <c r="C36" s="97"/>
      <c r="D36" s="91"/>
      <c r="E36" s="91"/>
      <c r="F36" s="91"/>
      <c r="G36" s="91"/>
      <c r="H36" s="91"/>
      <c r="I36" s="91"/>
      <c r="J36" s="94"/>
    </row>
    <row r="37" spans="2:10" x14ac:dyDescent="0.2">
      <c r="B37" s="95"/>
      <c r="C37" s="15" t="s">
        <v>104</v>
      </c>
      <c r="D37" s="91"/>
      <c r="E37" s="91" t="s">
        <v>25</v>
      </c>
      <c r="F37" s="91"/>
      <c r="G37" s="91"/>
      <c r="H37" s="91"/>
      <c r="I37" s="91"/>
      <c r="J37" s="94"/>
    </row>
    <row r="38" spans="2:10" x14ac:dyDescent="0.2">
      <c r="B38" s="95"/>
      <c r="C38" s="97"/>
      <c r="D38" s="91"/>
      <c r="E38" s="91" t="s">
        <v>26</v>
      </c>
      <c r="F38" s="91"/>
      <c r="G38" s="91"/>
      <c r="H38" s="91"/>
      <c r="I38" s="91"/>
      <c r="J38" s="94"/>
    </row>
    <row r="39" spans="2:10" x14ac:dyDescent="0.2">
      <c r="B39" s="95"/>
      <c r="C39" s="97"/>
      <c r="D39" s="91"/>
      <c r="E39" s="91" t="s">
        <v>27</v>
      </c>
      <c r="F39" s="91"/>
      <c r="G39" s="91"/>
      <c r="H39" s="91"/>
      <c r="I39" s="91"/>
      <c r="J39" s="94"/>
    </row>
    <row r="40" spans="2:10" x14ac:dyDescent="0.2">
      <c r="B40" s="95"/>
      <c r="C40" s="97"/>
      <c r="D40" s="91"/>
      <c r="E40" s="91" t="s">
        <v>28</v>
      </c>
      <c r="F40" s="91"/>
      <c r="G40" s="91"/>
      <c r="H40" s="91"/>
      <c r="I40" s="91"/>
      <c r="J40" s="94"/>
    </row>
    <row r="41" spans="2:10" x14ac:dyDescent="0.2">
      <c r="B41" s="95"/>
      <c r="C41" s="97"/>
      <c r="D41" s="91"/>
      <c r="E41" s="91" t="s">
        <v>29</v>
      </c>
      <c r="F41" s="91"/>
      <c r="G41" s="91"/>
      <c r="H41" s="91"/>
      <c r="I41" s="91"/>
      <c r="J41" s="94"/>
    </row>
    <row r="42" spans="2:10" x14ac:dyDescent="0.2">
      <c r="B42" s="95"/>
      <c r="C42" s="97"/>
      <c r="D42" s="91"/>
      <c r="E42" s="91"/>
      <c r="F42" s="91"/>
      <c r="G42" s="91"/>
      <c r="H42" s="91"/>
      <c r="I42" s="91"/>
      <c r="J42" s="94"/>
    </row>
    <row r="43" spans="2:10" x14ac:dyDescent="0.2">
      <c r="B43" s="95"/>
      <c r="C43" s="101" t="s">
        <v>0</v>
      </c>
      <c r="D43" s="91"/>
      <c r="E43" s="91" t="s">
        <v>30</v>
      </c>
      <c r="F43" s="91" t="s">
        <v>31</v>
      </c>
      <c r="G43" s="91"/>
      <c r="H43" s="91"/>
      <c r="I43" s="91"/>
      <c r="J43" s="94"/>
    </row>
    <row r="44" spans="2:10" x14ac:dyDescent="0.2">
      <c r="B44" s="95"/>
      <c r="C44" s="97"/>
      <c r="D44" s="91"/>
      <c r="E44" s="91"/>
      <c r="F44" s="91" t="s">
        <v>32</v>
      </c>
      <c r="G44" s="91"/>
      <c r="H44" s="91"/>
      <c r="I44" s="91"/>
      <c r="J44" s="94"/>
    </row>
    <row r="45" spans="2:10" x14ac:dyDescent="0.2">
      <c r="B45" s="95"/>
      <c r="C45" s="97"/>
      <c r="D45" s="91"/>
      <c r="E45" s="91" t="s">
        <v>33</v>
      </c>
      <c r="F45" s="91" t="s">
        <v>34</v>
      </c>
      <c r="G45" s="91"/>
      <c r="H45" s="91"/>
      <c r="I45" s="91"/>
      <c r="J45" s="94"/>
    </row>
    <row r="46" spans="2:10" x14ac:dyDescent="0.2">
      <c r="B46" s="95"/>
      <c r="C46" s="97"/>
      <c r="D46" s="91"/>
      <c r="E46" s="91"/>
      <c r="F46" s="91" t="s">
        <v>32</v>
      </c>
      <c r="G46" s="91"/>
      <c r="H46" s="91"/>
      <c r="I46" s="91"/>
      <c r="J46" s="94"/>
    </row>
    <row r="47" spans="2:10" x14ac:dyDescent="0.2">
      <c r="B47" s="95"/>
      <c r="C47" s="97"/>
      <c r="D47" s="91"/>
      <c r="E47" s="91" t="s">
        <v>35</v>
      </c>
      <c r="F47" s="91" t="s">
        <v>36</v>
      </c>
      <c r="G47" s="91"/>
      <c r="H47" s="91"/>
      <c r="I47" s="91"/>
      <c r="J47" s="94"/>
    </row>
    <row r="48" spans="2:10" x14ac:dyDescent="0.2">
      <c r="B48" s="95"/>
      <c r="C48" s="97"/>
      <c r="D48" s="91"/>
      <c r="E48" s="91"/>
      <c r="F48" s="91" t="s">
        <v>37</v>
      </c>
      <c r="G48" s="91"/>
      <c r="H48" s="91"/>
      <c r="I48" s="91"/>
      <c r="J48" s="94"/>
    </row>
    <row r="49" spans="2:10" x14ac:dyDescent="0.2">
      <c r="B49" s="95"/>
      <c r="C49" s="97"/>
      <c r="D49" s="91"/>
      <c r="E49" s="91" t="s">
        <v>38</v>
      </c>
      <c r="F49" s="91" t="s">
        <v>39</v>
      </c>
      <c r="G49" s="91"/>
      <c r="H49" s="91"/>
      <c r="I49" s="91"/>
      <c r="J49" s="94"/>
    </row>
    <row r="50" spans="2:10" x14ac:dyDescent="0.2">
      <c r="B50" s="95"/>
      <c r="C50" s="97"/>
      <c r="D50" s="91"/>
      <c r="E50" s="91"/>
      <c r="F50" s="91" t="s">
        <v>40</v>
      </c>
      <c r="G50" s="91"/>
      <c r="H50" s="91"/>
      <c r="I50" s="91"/>
      <c r="J50" s="94"/>
    </row>
    <row r="51" spans="2:10" x14ac:dyDescent="0.2">
      <c r="B51" s="95"/>
      <c r="C51" s="97"/>
      <c r="D51" s="91"/>
      <c r="E51" s="91" t="s">
        <v>41</v>
      </c>
      <c r="F51" s="91" t="s">
        <v>42</v>
      </c>
      <c r="G51" s="91"/>
      <c r="H51" s="91"/>
      <c r="I51" s="91"/>
      <c r="J51" s="94"/>
    </row>
    <row r="52" spans="2:10" x14ac:dyDescent="0.2">
      <c r="B52" s="95"/>
      <c r="C52" s="97"/>
      <c r="D52" s="91"/>
      <c r="E52" s="91"/>
      <c r="F52" s="91" t="s">
        <v>43</v>
      </c>
      <c r="G52" s="91"/>
      <c r="H52" s="91"/>
      <c r="I52" s="91"/>
      <c r="J52" s="94"/>
    </row>
    <row r="53" spans="2:10" x14ac:dyDescent="0.2">
      <c r="B53" s="95"/>
      <c r="C53" s="97"/>
      <c r="D53" s="91"/>
      <c r="E53" s="91" t="s">
        <v>44</v>
      </c>
      <c r="F53" s="91" t="s">
        <v>45</v>
      </c>
      <c r="G53" s="91"/>
      <c r="H53" s="91"/>
      <c r="I53" s="91"/>
      <c r="J53" s="94"/>
    </row>
    <row r="54" spans="2:10" x14ac:dyDescent="0.2">
      <c r="B54" s="95"/>
      <c r="C54" s="97"/>
      <c r="D54" s="91"/>
      <c r="E54" s="91"/>
      <c r="F54" s="91" t="s">
        <v>46</v>
      </c>
      <c r="G54" s="91"/>
      <c r="H54" s="91"/>
      <c r="I54" s="91"/>
      <c r="J54" s="94"/>
    </row>
    <row r="55" spans="2:10" x14ac:dyDescent="0.2">
      <c r="B55" s="95"/>
      <c r="C55" s="97"/>
      <c r="D55" s="91"/>
      <c r="E55" s="91" t="s">
        <v>47</v>
      </c>
      <c r="F55" s="91" t="s">
        <v>109</v>
      </c>
      <c r="G55" s="91"/>
      <c r="H55" s="91"/>
      <c r="I55" s="91"/>
      <c r="J55" s="94"/>
    </row>
    <row r="56" spans="2:10" x14ac:dyDescent="0.2">
      <c r="B56" s="95"/>
      <c r="C56" s="97"/>
      <c r="D56" s="91"/>
      <c r="E56" s="91"/>
      <c r="F56" s="91" t="s">
        <v>48</v>
      </c>
      <c r="G56" s="91"/>
      <c r="H56" s="91"/>
      <c r="I56" s="91"/>
      <c r="J56" s="94"/>
    </row>
    <row r="57" spans="2:10" x14ac:dyDescent="0.2">
      <c r="B57" s="95"/>
      <c r="C57" s="97"/>
      <c r="D57" s="91"/>
      <c r="E57" s="91"/>
      <c r="F57" s="91"/>
      <c r="G57" s="91"/>
      <c r="H57" s="91"/>
      <c r="I57" s="91"/>
      <c r="J57" s="94"/>
    </row>
    <row r="58" spans="2:10" x14ac:dyDescent="0.2">
      <c r="B58" s="95"/>
      <c r="C58" s="97"/>
      <c r="D58" s="91"/>
      <c r="E58" s="91"/>
      <c r="F58" s="91"/>
      <c r="G58" s="91"/>
      <c r="H58" s="91"/>
      <c r="I58" s="91"/>
      <c r="J58" s="94"/>
    </row>
    <row r="59" spans="2:10" x14ac:dyDescent="0.2">
      <c r="B59" s="95"/>
      <c r="C59" s="97"/>
      <c r="D59" s="91"/>
      <c r="E59" s="91"/>
      <c r="F59" s="91"/>
      <c r="G59" s="91"/>
      <c r="H59" s="91"/>
      <c r="I59" s="91"/>
      <c r="J59" s="94"/>
    </row>
    <row r="60" spans="2:10" x14ac:dyDescent="0.2">
      <c r="B60" s="95"/>
      <c r="C60" s="97"/>
      <c r="D60" s="91"/>
      <c r="E60" s="91"/>
      <c r="F60" s="91"/>
      <c r="G60" s="91"/>
      <c r="H60" s="91"/>
      <c r="I60" s="91"/>
      <c r="J60" s="94"/>
    </row>
    <row r="61" spans="2:10" x14ac:dyDescent="0.2">
      <c r="B61" s="95"/>
      <c r="C61" s="97"/>
      <c r="D61" s="91"/>
      <c r="E61" s="102" t="s">
        <v>49</v>
      </c>
      <c r="F61" s="103" t="s">
        <v>50</v>
      </c>
      <c r="G61" s="103"/>
      <c r="H61" s="103"/>
      <c r="I61" s="103"/>
      <c r="J61" s="104"/>
    </row>
    <row r="62" spans="2:10" x14ac:dyDescent="0.2">
      <c r="B62" s="95"/>
      <c r="C62" s="97"/>
      <c r="D62" s="91"/>
      <c r="E62" s="105"/>
      <c r="F62" s="91" t="s">
        <v>51</v>
      </c>
      <c r="G62" s="91"/>
      <c r="H62" s="91"/>
      <c r="I62" s="91"/>
      <c r="J62" s="94"/>
    </row>
    <row r="63" spans="2:10" x14ac:dyDescent="0.2">
      <c r="B63" s="95"/>
      <c r="C63" s="97"/>
      <c r="D63" s="91"/>
      <c r="E63" s="105"/>
      <c r="F63" s="91" t="s">
        <v>52</v>
      </c>
      <c r="G63" s="91"/>
      <c r="H63" s="91"/>
      <c r="I63" s="91"/>
      <c r="J63" s="94"/>
    </row>
    <row r="64" spans="2:10" x14ac:dyDescent="0.2">
      <c r="B64" s="95"/>
      <c r="C64" s="97"/>
      <c r="D64" s="91"/>
      <c r="E64" s="105"/>
      <c r="F64" s="91" t="s">
        <v>53</v>
      </c>
      <c r="G64" s="91"/>
      <c r="H64" s="91"/>
      <c r="I64" s="91"/>
      <c r="J64" s="94"/>
    </row>
    <row r="65" spans="2:10" x14ac:dyDescent="0.2">
      <c r="B65" s="95"/>
      <c r="C65" s="97"/>
      <c r="D65" s="91"/>
      <c r="E65" s="105"/>
      <c r="F65" s="91" t="s">
        <v>54</v>
      </c>
      <c r="G65" s="91"/>
      <c r="H65" s="91"/>
      <c r="I65" s="91"/>
      <c r="J65" s="94"/>
    </row>
    <row r="66" spans="2:10" x14ac:dyDescent="0.2">
      <c r="B66" s="95"/>
      <c r="C66" s="97"/>
      <c r="D66" s="91"/>
      <c r="E66" s="105"/>
      <c r="F66" s="91" t="s">
        <v>55</v>
      </c>
      <c r="G66" s="91"/>
      <c r="H66" s="91"/>
      <c r="I66" s="91"/>
      <c r="J66" s="94"/>
    </row>
    <row r="67" spans="2:10" x14ac:dyDescent="0.2">
      <c r="B67" s="95"/>
      <c r="C67" s="97"/>
      <c r="D67" s="91"/>
      <c r="E67" s="105"/>
      <c r="F67" s="91" t="s">
        <v>56</v>
      </c>
      <c r="G67" s="91"/>
      <c r="H67" s="91"/>
      <c r="I67" s="91"/>
      <c r="J67" s="94"/>
    </row>
    <row r="68" spans="2:10" x14ac:dyDescent="0.2">
      <c r="B68" s="95"/>
      <c r="C68" s="97"/>
      <c r="D68" s="91"/>
      <c r="E68" s="105"/>
      <c r="F68" s="91" t="s">
        <v>57</v>
      </c>
      <c r="G68" s="91"/>
      <c r="H68" s="91"/>
      <c r="I68" s="91"/>
      <c r="J68" s="94"/>
    </row>
    <row r="69" spans="2:10" x14ac:dyDescent="0.2">
      <c r="B69" s="95"/>
      <c r="C69" s="97"/>
      <c r="D69" s="91"/>
      <c r="E69" s="105"/>
      <c r="F69" s="91"/>
      <c r="G69" s="91"/>
      <c r="H69" s="91"/>
      <c r="I69" s="91"/>
      <c r="J69" s="94"/>
    </row>
    <row r="70" spans="2:10" x14ac:dyDescent="0.2">
      <c r="B70" s="95"/>
      <c r="C70" s="97"/>
      <c r="D70" s="91"/>
      <c r="E70" s="105"/>
      <c r="F70" s="91" t="s">
        <v>58</v>
      </c>
      <c r="G70" s="91"/>
      <c r="H70" s="91"/>
      <c r="I70" s="91"/>
      <c r="J70" s="94"/>
    </row>
    <row r="71" spans="2:10" x14ac:dyDescent="0.2">
      <c r="B71" s="95"/>
      <c r="C71" s="97"/>
      <c r="D71" s="91"/>
      <c r="E71" s="105"/>
      <c r="F71" s="91"/>
      <c r="G71" s="91"/>
      <c r="H71" s="91"/>
      <c r="I71" s="91"/>
      <c r="J71" s="94"/>
    </row>
    <row r="72" spans="2:10" x14ac:dyDescent="0.2">
      <c r="B72" s="95"/>
      <c r="C72" s="97"/>
      <c r="D72" s="91"/>
      <c r="E72" s="105"/>
      <c r="F72" s="91" t="s">
        <v>59</v>
      </c>
      <c r="G72" s="91"/>
      <c r="H72" s="91"/>
      <c r="I72" s="91"/>
      <c r="J72" s="94"/>
    </row>
    <row r="73" spans="2:10" x14ac:dyDescent="0.2">
      <c r="B73" s="95"/>
      <c r="C73" s="97"/>
      <c r="D73" s="91"/>
      <c r="E73" s="105"/>
      <c r="F73" s="91"/>
      <c r="G73" s="91"/>
      <c r="H73" s="91"/>
      <c r="I73" s="91"/>
      <c r="J73" s="94"/>
    </row>
    <row r="74" spans="2:10" x14ac:dyDescent="0.2">
      <c r="B74" s="95"/>
      <c r="C74" s="97"/>
      <c r="D74" s="91"/>
      <c r="E74" s="105"/>
      <c r="F74" s="106" t="s">
        <v>60</v>
      </c>
      <c r="G74" s="91"/>
      <c r="H74" s="91"/>
      <c r="I74" s="91"/>
      <c r="J74" s="94"/>
    </row>
    <row r="75" spans="2:10" x14ac:dyDescent="0.2">
      <c r="B75" s="95"/>
      <c r="C75" s="97"/>
      <c r="D75" s="91"/>
      <c r="E75" s="105"/>
      <c r="F75" s="106"/>
      <c r="G75" s="91"/>
      <c r="H75" s="91"/>
      <c r="I75" s="91"/>
      <c r="J75" s="94"/>
    </row>
    <row r="76" spans="2:10" x14ac:dyDescent="0.2">
      <c r="B76" s="95"/>
      <c r="C76" s="97"/>
      <c r="D76" s="91"/>
      <c r="E76" s="105"/>
      <c r="F76" s="106" t="s">
        <v>161</v>
      </c>
      <c r="G76" s="91"/>
      <c r="H76" s="91"/>
      <c r="I76" s="91"/>
      <c r="J76" s="94"/>
    </row>
    <row r="77" spans="2:10" x14ac:dyDescent="0.2">
      <c r="B77" s="95"/>
      <c r="C77" s="97"/>
      <c r="D77" s="91"/>
      <c r="E77" s="105"/>
      <c r="F77" s="106"/>
      <c r="G77" s="91"/>
      <c r="H77" s="91"/>
      <c r="I77" s="91"/>
      <c r="J77" s="94"/>
    </row>
    <row r="78" spans="2:10" x14ac:dyDescent="0.2">
      <c r="B78" s="95"/>
      <c r="C78" s="97"/>
      <c r="D78" s="91"/>
      <c r="E78" s="105"/>
      <c r="F78" s="91" t="s">
        <v>61</v>
      </c>
      <c r="G78" s="91"/>
      <c r="H78" s="91"/>
      <c r="I78" s="91"/>
      <c r="J78" s="94"/>
    </row>
    <row r="79" spans="2:10" x14ac:dyDescent="0.2">
      <c r="B79" s="95"/>
      <c r="C79" s="97"/>
      <c r="D79" s="91"/>
      <c r="E79" s="107"/>
      <c r="F79" s="108"/>
      <c r="G79" s="108"/>
      <c r="H79" s="108"/>
      <c r="I79" s="108"/>
      <c r="J79" s="109"/>
    </row>
    <row r="80" spans="2:10" x14ac:dyDescent="0.2">
      <c r="B80" s="95"/>
      <c r="C80" s="97"/>
      <c r="D80" s="91"/>
      <c r="E80" s="91"/>
      <c r="F80" s="91"/>
      <c r="G80" s="91"/>
      <c r="H80" s="91"/>
      <c r="I80" s="91"/>
      <c r="J80" s="94"/>
    </row>
    <row r="81" spans="2:10" x14ac:dyDescent="0.2">
      <c r="B81" s="95"/>
      <c r="C81" s="15" t="s">
        <v>1</v>
      </c>
      <c r="D81" s="91"/>
      <c r="E81" s="91" t="s">
        <v>62</v>
      </c>
      <c r="F81" s="91"/>
      <c r="G81" s="91"/>
      <c r="H81" s="91"/>
      <c r="I81" s="91"/>
      <c r="J81" s="94"/>
    </row>
    <row r="82" spans="2:10" x14ac:dyDescent="0.2">
      <c r="B82" s="95"/>
      <c r="C82" s="97"/>
      <c r="D82" s="91"/>
      <c r="E82" s="91" t="s">
        <v>63</v>
      </c>
      <c r="F82" s="91"/>
      <c r="G82" s="91"/>
      <c r="H82" s="91"/>
      <c r="I82" s="91"/>
      <c r="J82" s="94"/>
    </row>
    <row r="83" spans="2:10" x14ac:dyDescent="0.2">
      <c r="B83" s="95"/>
      <c r="C83" s="97"/>
      <c r="D83" s="91"/>
      <c r="E83" s="91" t="s">
        <v>64</v>
      </c>
      <c r="F83" s="91"/>
      <c r="G83" s="91"/>
      <c r="H83" s="91"/>
      <c r="I83" s="91"/>
      <c r="J83" s="94"/>
    </row>
    <row r="84" spans="2:10" x14ac:dyDescent="0.2">
      <c r="B84" s="95"/>
      <c r="C84" s="97"/>
      <c r="D84" s="91"/>
      <c r="E84" s="91" t="s">
        <v>65</v>
      </c>
      <c r="F84" s="91"/>
      <c r="G84" s="91"/>
      <c r="H84" s="91"/>
      <c r="I84" s="91"/>
      <c r="J84" s="94"/>
    </row>
    <row r="85" spans="2:10" x14ac:dyDescent="0.2">
      <c r="B85" s="95"/>
      <c r="C85" s="97"/>
      <c r="D85" s="91"/>
      <c r="E85" s="91"/>
      <c r="F85" s="91"/>
      <c r="G85" s="91"/>
      <c r="H85" s="91"/>
      <c r="I85" s="91"/>
      <c r="J85" s="94"/>
    </row>
    <row r="86" spans="2:10" x14ac:dyDescent="0.2">
      <c r="B86" s="95"/>
      <c r="C86" s="15" t="s">
        <v>2</v>
      </c>
      <c r="D86" s="91"/>
      <c r="E86" s="91" t="s">
        <v>66</v>
      </c>
      <c r="F86" s="91"/>
      <c r="G86" s="91"/>
      <c r="H86" s="91"/>
      <c r="I86" s="91"/>
      <c r="J86" s="94"/>
    </row>
    <row r="87" spans="2:10" x14ac:dyDescent="0.2">
      <c r="B87" s="95"/>
      <c r="C87" s="97"/>
      <c r="D87" s="91"/>
      <c r="E87" s="91" t="s">
        <v>67</v>
      </c>
      <c r="F87" s="91"/>
      <c r="G87" s="91"/>
      <c r="H87" s="91"/>
      <c r="I87" s="91"/>
      <c r="J87" s="94"/>
    </row>
    <row r="88" spans="2:10" x14ac:dyDescent="0.2">
      <c r="B88" s="95"/>
      <c r="C88" s="97"/>
      <c r="D88" s="91"/>
      <c r="E88" s="91"/>
      <c r="F88" s="91"/>
      <c r="G88" s="91"/>
      <c r="H88" s="91"/>
      <c r="I88" s="91"/>
      <c r="J88" s="94"/>
    </row>
    <row r="89" spans="2:10" x14ac:dyDescent="0.2">
      <c r="B89" s="95"/>
      <c r="C89" s="15" t="s">
        <v>3</v>
      </c>
      <c r="D89" s="91"/>
      <c r="E89" s="91" t="s">
        <v>68</v>
      </c>
      <c r="F89" s="91"/>
      <c r="G89" s="91"/>
      <c r="H89" s="91"/>
      <c r="I89" s="91"/>
      <c r="J89" s="94"/>
    </row>
    <row r="90" spans="2:10" x14ac:dyDescent="0.2">
      <c r="B90" s="95"/>
      <c r="C90" s="97"/>
      <c r="D90" s="91"/>
      <c r="E90" s="91" t="s">
        <v>69</v>
      </c>
      <c r="F90" s="91"/>
      <c r="G90" s="91"/>
      <c r="H90" s="91"/>
      <c r="I90" s="91"/>
      <c r="J90" s="94"/>
    </row>
    <row r="91" spans="2:10" x14ac:dyDescent="0.2">
      <c r="B91" s="95"/>
      <c r="C91" s="97"/>
      <c r="D91" s="91"/>
      <c r="E91" s="91"/>
      <c r="F91" s="91"/>
      <c r="G91" s="91"/>
      <c r="H91" s="91"/>
      <c r="I91" s="91"/>
      <c r="J91" s="94"/>
    </row>
    <row r="92" spans="2:10" x14ac:dyDescent="0.2">
      <c r="B92" s="95"/>
      <c r="C92" s="15" t="s">
        <v>4</v>
      </c>
      <c r="D92" s="91"/>
      <c r="E92" s="91" t="s">
        <v>70</v>
      </c>
      <c r="F92" s="91"/>
      <c r="G92" s="91"/>
      <c r="H92" s="91"/>
      <c r="I92" s="91"/>
      <c r="J92" s="94"/>
    </row>
    <row r="93" spans="2:10" x14ac:dyDescent="0.2">
      <c r="B93" s="95"/>
      <c r="C93" s="97"/>
      <c r="D93" s="91"/>
      <c r="E93" s="91" t="s">
        <v>71</v>
      </c>
      <c r="F93" s="91"/>
      <c r="G93" s="91"/>
      <c r="H93" s="91"/>
      <c r="I93" s="91"/>
      <c r="J93" s="94"/>
    </row>
    <row r="94" spans="2:10" x14ac:dyDescent="0.2">
      <c r="B94" s="95"/>
      <c r="C94" s="97"/>
      <c r="D94" s="91"/>
      <c r="E94" s="91"/>
      <c r="F94" s="91"/>
      <c r="G94" s="91"/>
      <c r="H94" s="91"/>
      <c r="I94" s="91"/>
      <c r="J94" s="94"/>
    </row>
    <row r="95" spans="2:10" x14ac:dyDescent="0.2">
      <c r="B95" s="95"/>
      <c r="C95" s="15" t="s">
        <v>5</v>
      </c>
      <c r="D95" s="91"/>
      <c r="E95" s="91" t="s">
        <v>72</v>
      </c>
      <c r="F95" s="91"/>
      <c r="G95" s="91"/>
      <c r="H95" s="91"/>
      <c r="I95" s="91"/>
      <c r="J95" s="94"/>
    </row>
    <row r="96" spans="2:10" x14ac:dyDescent="0.2">
      <c r="B96" s="95"/>
      <c r="C96" s="97"/>
      <c r="D96" s="91"/>
      <c r="E96" s="91"/>
      <c r="F96" s="91"/>
      <c r="G96" s="91"/>
      <c r="H96" s="91"/>
      <c r="I96" s="91"/>
      <c r="J96" s="94"/>
    </row>
    <row r="97" spans="2:10" x14ac:dyDescent="0.2">
      <c r="B97" s="95"/>
      <c r="C97" s="97" t="s">
        <v>73</v>
      </c>
      <c r="D97" s="91"/>
      <c r="E97" s="91" t="s">
        <v>74</v>
      </c>
      <c r="F97" s="91"/>
      <c r="G97" s="91"/>
      <c r="H97" s="91"/>
      <c r="I97" s="91"/>
      <c r="J97" s="94"/>
    </row>
    <row r="98" spans="2:10" x14ac:dyDescent="0.2">
      <c r="B98" s="95"/>
      <c r="C98" s="97"/>
      <c r="D98" s="91"/>
      <c r="E98" s="91" t="s">
        <v>110</v>
      </c>
      <c r="F98" s="91"/>
      <c r="G98" s="91"/>
      <c r="H98" s="91"/>
      <c r="I98" s="91"/>
      <c r="J98" s="94"/>
    </row>
    <row r="99" spans="2:10" x14ac:dyDescent="0.2">
      <c r="B99" s="95"/>
      <c r="C99" s="97"/>
      <c r="D99" s="91"/>
      <c r="E99" s="91" t="s">
        <v>75</v>
      </c>
      <c r="F99" s="91"/>
      <c r="G99" s="91"/>
      <c r="H99" s="91"/>
      <c r="I99" s="91"/>
      <c r="J99" s="94"/>
    </row>
    <row r="100" spans="2:10" x14ac:dyDescent="0.2">
      <c r="B100" s="95"/>
      <c r="C100" s="97"/>
      <c r="D100" s="91"/>
      <c r="E100" s="91"/>
      <c r="F100" s="91"/>
      <c r="G100" s="91"/>
      <c r="H100" s="91"/>
      <c r="I100" s="91"/>
      <c r="J100" s="94"/>
    </row>
    <row r="101" spans="2:10" x14ac:dyDescent="0.2">
      <c r="B101" s="95"/>
      <c r="C101" s="97"/>
      <c r="D101" s="91"/>
      <c r="E101" s="91" t="s">
        <v>102</v>
      </c>
      <c r="F101" s="91"/>
      <c r="G101" s="91"/>
      <c r="H101" s="91"/>
      <c r="I101" s="91"/>
      <c r="J101" s="94"/>
    </row>
    <row r="102" spans="2:10" x14ac:dyDescent="0.2">
      <c r="B102" s="95"/>
      <c r="C102" s="97"/>
      <c r="D102" s="91"/>
      <c r="E102" s="91" t="s">
        <v>76</v>
      </c>
      <c r="F102" s="91"/>
      <c r="G102" s="91"/>
      <c r="H102" s="91"/>
      <c r="I102" s="91"/>
      <c r="J102" s="94"/>
    </row>
    <row r="103" spans="2:10" x14ac:dyDescent="0.2">
      <c r="B103" s="95"/>
      <c r="C103" s="97"/>
      <c r="D103" s="91"/>
      <c r="E103" s="91"/>
      <c r="F103" s="91"/>
      <c r="G103" s="91"/>
      <c r="H103" s="91"/>
      <c r="I103" s="91"/>
      <c r="J103" s="94"/>
    </row>
    <row r="104" spans="2:10" x14ac:dyDescent="0.2">
      <c r="B104" s="95"/>
      <c r="C104" s="97"/>
      <c r="D104" s="91"/>
      <c r="E104" s="91" t="s">
        <v>77</v>
      </c>
      <c r="F104" s="91"/>
      <c r="G104" s="91"/>
      <c r="H104" s="91"/>
      <c r="I104" s="91"/>
      <c r="J104" s="94"/>
    </row>
    <row r="105" spans="2:10" x14ac:dyDescent="0.2">
      <c r="B105" s="95"/>
      <c r="C105" s="97"/>
      <c r="D105" s="91"/>
      <c r="E105" s="91" t="s">
        <v>108</v>
      </c>
      <c r="F105" s="91"/>
      <c r="G105" s="91"/>
      <c r="H105" s="91"/>
      <c r="I105" s="91"/>
      <c r="J105" s="94"/>
    </row>
    <row r="106" spans="2:10" x14ac:dyDescent="0.2">
      <c r="B106" s="95"/>
      <c r="C106" s="97"/>
      <c r="D106" s="91"/>
      <c r="E106" s="91" t="s">
        <v>78</v>
      </c>
      <c r="F106" s="91"/>
      <c r="G106" s="91"/>
      <c r="H106" s="91"/>
      <c r="I106" s="91"/>
      <c r="J106" s="94"/>
    </row>
    <row r="107" spans="2:10" x14ac:dyDescent="0.2">
      <c r="B107" s="95"/>
      <c r="C107" s="97"/>
      <c r="D107" s="91"/>
      <c r="E107" s="91"/>
      <c r="F107" s="91"/>
      <c r="G107" s="91"/>
      <c r="H107" s="91"/>
      <c r="I107" s="91"/>
      <c r="J107" s="94"/>
    </row>
    <row r="108" spans="2:10" x14ac:dyDescent="0.2">
      <c r="B108" s="110"/>
      <c r="C108" s="111"/>
      <c r="D108" s="112"/>
      <c r="E108" s="112"/>
      <c r="F108" s="112"/>
      <c r="G108" s="112"/>
      <c r="H108" s="112"/>
      <c r="I108" s="112"/>
      <c r="J108" s="113"/>
    </row>
    <row r="109" spans="2:10" x14ac:dyDescent="0.2">
      <c r="B109" s="91"/>
      <c r="C109" s="97"/>
      <c r="D109" s="91"/>
      <c r="E109" s="91"/>
      <c r="F109" s="91"/>
      <c r="G109" s="91"/>
      <c r="H109" s="91"/>
      <c r="I109" s="91"/>
      <c r="J109" s="91"/>
    </row>
    <row r="110" spans="2:10" x14ac:dyDescent="0.2">
      <c r="B110" s="91"/>
      <c r="C110" s="97"/>
      <c r="D110" s="91"/>
      <c r="E110" s="91"/>
      <c r="F110" s="91"/>
      <c r="G110" s="91"/>
      <c r="H110" s="91"/>
      <c r="I110" s="91"/>
      <c r="J110" s="91"/>
    </row>
  </sheetData>
  <sheetProtection algorithmName="SHA-512" hashValue="f0smnEPDt3CSkDFXTEBu/aTbQQStg9kWJcGAi28gaNPXUoUpoByuc7ua2WzBQ+lCFVNNPsECA8KiCjwaRfBEWA==" saltValue="yR0FE80sf6KSSnDpycjbGw==" spinCount="100000" sheet="1" objects="1" scenarios="1"/>
  <hyperlinks>
    <hyperlink ref="C37" location="'Allg. Angaben'!A1" display="Allg. Angaben" xr:uid="{00000000-0004-0000-0800-000000000000}"/>
    <hyperlink ref="C43" location="Stundenerfassung!A1" display="Stundenerfassung!A1" xr:uid="{00000000-0004-0000-0800-000001000000}"/>
    <hyperlink ref="C81" location="'$'!A1" display="'$'!A1" xr:uid="{00000000-0004-0000-0800-000002000000}"/>
    <hyperlink ref="C86" location="'Dia-Zeit'!A1" display="'Dia-Zeit'!A1" xr:uid="{00000000-0004-0000-0800-000003000000}"/>
    <hyperlink ref="C89" location="'Dia-Geld'!A1" display="'Dia-Geld'!A1" xr:uid="{00000000-0004-0000-0800-000004000000}"/>
    <hyperlink ref="C92" location="Rentabilität!A1" display="Rentabilität!A1" xr:uid="{00000000-0004-0000-0800-000005000000}"/>
    <hyperlink ref="C95" location="N!A1" display="N!A1" xr:uid="{00000000-0004-0000-0800-000006000000}"/>
    <hyperlink ref="C1" location="Zentrale!A15" display="Nach oben" xr:uid="{00000000-0004-0000-0800-000007000000}"/>
    <hyperlink ref="C34" location="Zentrale!A15" display="Nach oben" xr:uid="{00000000-0004-0000-0800-000008000000}"/>
  </hyperlinks>
  <printOptions horizontalCentered="1"/>
  <pageMargins left="0.59055118110236227" right="0.59055118110236227" top="0.78740157480314965" bottom="0.98425196850393704" header="0.51181102362204722" footer="0.51181102362204722"/>
  <pageSetup paperSize="9" orientation="portrait" blackAndWhite="1" horizontalDpi="300" verticalDpi="300" r:id="rId1"/>
  <headerFooter alignWithMargins="0">
    <oddFooter>&amp;C&amp;"Calibri,Standard"Eine Datei aus Produkt-Nr. XZ400 von Auvista   © Auvista Software Verlag München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Zentrale</vt:lpstr>
      <vt:lpstr>Allg. Angaben</vt:lpstr>
      <vt:lpstr>Stundenerfassung</vt:lpstr>
      <vt:lpstr>$</vt:lpstr>
      <vt:lpstr>Dia-Zeit</vt:lpstr>
      <vt:lpstr>Dia-Geld</vt:lpstr>
      <vt:lpstr>Rentabilität</vt:lpstr>
      <vt:lpstr>N</vt:lpstr>
      <vt:lpstr>Dokumentation</vt:lpstr>
      <vt:lpstr>'$'!Druckbereich</vt:lpstr>
      <vt:lpstr>'Allg. Angaben'!Druckbereich</vt:lpstr>
      <vt:lpstr>'Dia-Geld'!Druckbereich</vt:lpstr>
      <vt:lpstr>'Dia-Zeit'!Druckbereich</vt:lpstr>
      <vt:lpstr>Dokumentation!Druckbereich</vt:lpstr>
      <vt:lpstr>Rentabilität!Druckbereich</vt:lpstr>
      <vt:lpstr>Stundenerfassung!Druckbereich</vt:lpstr>
      <vt:lpstr>Zentrale!Druckbereich</vt:lpstr>
      <vt:lpstr>Dokumentation!Drucktitel</vt:lpstr>
    </vt:vector>
  </TitlesOfParts>
  <Company>Copyright Auvista Software Verlag GmbH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Zeiterfassung / -einteilung aus XZ400 - Variante zum Testen: Mehrere Mitarbeiter in einer Tabelle</dc:title>
  <dc:subject>Mehrere Mitarbeiter pro Monat, kostenlose, begrenzte Datei</dc:subject>
  <dc:creator>Thomas Pfeiffer</dc:creator>
  <cp:lastModifiedBy>Thomas Pfeiffer</cp:lastModifiedBy>
  <cp:lastPrinted>2026-08-26T16:08:20Z</cp:lastPrinted>
  <dcterms:created xsi:type="dcterms:W3CDTF">1996-07-02T16:04:35Z</dcterms:created>
  <dcterms:modified xsi:type="dcterms:W3CDTF">2026-08-26T16:13:44Z</dcterms:modified>
</cp:coreProperties>
</file>