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0_Sta_Son_Ja\Z_SC026\Aus_XG400\Geldanlagen\"/>
    </mc:Choice>
  </mc:AlternateContent>
  <xr:revisionPtr revIDLastSave="0" documentId="13_ncr:1_{866624F8-8E0B-4F1F-871E-4581E2F02129}" xr6:coauthVersionLast="47" xr6:coauthVersionMax="47" xr10:uidLastSave="{00000000-0000-0000-0000-000000000000}"/>
  <workbookProtection workbookAlgorithmName="SHA-512" workbookHashValue="oyorn46U4GU6VLhQYX98a8SI3ZFa65pQ0Kyrxp7N6HoXNNNsmEg7XkMZtS3C0gKWs6eayF+Eo8wls2bhKyrYbg==" workbookSaltValue="7io0/L13lFUvrVXr8+0bWQ==" workbookSpinCount="100000" lockStructure="1"/>
  <bookViews>
    <workbookView xWindow="-120" yWindow="-120" windowWidth="25440" windowHeight="15390" tabRatio="781" activeTab="3" xr2:uid="{00000000-000D-0000-FFFF-FFFF00000000}"/>
  </bookViews>
  <sheets>
    <sheet name="Zentrale" sheetId="5" r:id="rId1"/>
    <sheet name="Uebersicht Geldanlagen" sheetId="1" r:id="rId2"/>
    <sheet name="Zins in Intervallen" sheetId="2" r:id="rId3"/>
    <sheet name="Beispiel Geldanlagen" sheetId="7" r:id="rId4"/>
    <sheet name="Beschreibung" sheetId="6" r:id="rId5"/>
    <sheet name="N" sheetId="4" r:id="rId6"/>
  </sheets>
  <definedNames>
    <definedName name="_xlnm._FilterDatabase" localSheetId="3" hidden="1">'Beispiel Geldanlagen'!$C$8:$K$28</definedName>
    <definedName name="_xlnm._FilterDatabase" localSheetId="1" hidden="1">'Uebersicht Geldanlagen'!$C$8:$K$28</definedName>
    <definedName name="_xlnm._FilterDatabase" localSheetId="2" hidden="1">'Zins in Intervallen'!$C$7:$L$28</definedName>
    <definedName name="Abkürzung">#REF!</definedName>
    <definedName name="_xlnm.Print_Area" localSheetId="3">'Beispiel Geldanlagen'!$B$2:$O$29</definedName>
    <definedName name="_xlnm.Print_Area" localSheetId="4">Beschreibung!$B$2:$J$118</definedName>
    <definedName name="_xlnm.Print_Area" localSheetId="1">'Uebersicht Geldanlagen'!$B$2:$O$29</definedName>
    <definedName name="_xlnm.Print_Area" localSheetId="0">Zentrale!$B$2:$G$47</definedName>
    <definedName name="_xlnm.Print_Area" localSheetId="2">'Zins in Intervallen'!$B$2:$L$29</definedName>
    <definedName name="_xlnm.Print_Titles" localSheetId="4">Beschreibung!$2:$5</definedName>
    <definedName name="km">#REF!</definedName>
    <definedName name="Kurse">#REF!</definedName>
    <definedName name="Name">#REF!</definedName>
    <definedName name="Ort">#REF!</definedName>
    <definedName name="Umrechnungskurs">#REF!</definedName>
  </definedNames>
  <calcPr calcId="191029"/>
</workbook>
</file>

<file path=xl/calcChain.xml><?xml version="1.0" encoding="utf-8"?>
<calcChain xmlns="http://schemas.openxmlformats.org/spreadsheetml/2006/main">
  <c r="M7" i="1" l="1"/>
  <c r="N5" i="1"/>
  <c r="M5" i="1" s="1"/>
  <c r="N7" i="7"/>
  <c r="O7" i="7" s="1"/>
  <c r="I7" i="7"/>
  <c r="M7" i="7"/>
  <c r="L7" i="7"/>
  <c r="N6" i="7"/>
  <c r="O6" i="7" s="1"/>
  <c r="M6" i="7"/>
  <c r="L6" i="7"/>
  <c r="I6" i="7"/>
  <c r="O7" i="1"/>
  <c r="N7" i="1"/>
  <c r="I7" i="1"/>
  <c r="H7" i="1"/>
  <c r="O6" i="1"/>
  <c r="N6" i="1"/>
  <c r="H6" i="1"/>
  <c r="I6" i="1"/>
  <c r="N4" i="1"/>
  <c r="L10" i="1"/>
  <c r="F10" i="2" s="1"/>
  <c r="H10" i="2"/>
  <c r="E10" i="2"/>
  <c r="L15" i="1"/>
  <c r="F15" i="2" s="1"/>
  <c r="H15" i="2"/>
  <c r="E15" i="2"/>
  <c r="L9" i="1"/>
  <c r="F9" i="2" s="1"/>
  <c r="F8" i="2" s="1"/>
  <c r="H9" i="2"/>
  <c r="H8" i="2" s="1"/>
  <c r="E9" i="2"/>
  <c r="E8" i="2" s="1"/>
  <c r="E11" i="2"/>
  <c r="M11" i="1" s="1"/>
  <c r="E12" i="2"/>
  <c r="M12" i="1" s="1"/>
  <c r="E13" i="2"/>
  <c r="M13" i="1" s="1"/>
  <c r="E14" i="2"/>
  <c r="M14" i="1" s="1"/>
  <c r="E16" i="2"/>
  <c r="M16" i="1" s="1"/>
  <c r="E17" i="2"/>
  <c r="M17" i="1" s="1"/>
  <c r="E18" i="2"/>
  <c r="M18" i="1" s="1"/>
  <c r="L9" i="2"/>
  <c r="L8" i="2" s="1"/>
  <c r="L10" i="2"/>
  <c r="L11" i="2"/>
  <c r="L12" i="2"/>
  <c r="L13" i="2"/>
  <c r="L14" i="2"/>
  <c r="L15" i="2"/>
  <c r="L16" i="2"/>
  <c r="L17" i="2"/>
  <c r="L18" i="2"/>
  <c r="K9" i="2"/>
  <c r="K8" i="2" s="1"/>
  <c r="K10" i="2"/>
  <c r="K11" i="2"/>
  <c r="K12" i="2"/>
  <c r="K13" i="2"/>
  <c r="K14" i="2"/>
  <c r="K15" i="2"/>
  <c r="K16" i="2"/>
  <c r="K17" i="2"/>
  <c r="K18" i="2"/>
  <c r="J9" i="2"/>
  <c r="J8" i="2" s="1"/>
  <c r="J10" i="2"/>
  <c r="J11" i="2"/>
  <c r="J12" i="2"/>
  <c r="J13" i="2"/>
  <c r="J14" i="2"/>
  <c r="J15" i="2"/>
  <c r="J16" i="2"/>
  <c r="J17" i="2"/>
  <c r="J18" i="2"/>
  <c r="I9" i="2"/>
  <c r="I8" i="2" s="1"/>
  <c r="I10" i="2"/>
  <c r="I11" i="2"/>
  <c r="I12" i="2"/>
  <c r="I13" i="2"/>
  <c r="I14" i="2"/>
  <c r="I15" i="2"/>
  <c r="I16" i="2"/>
  <c r="I17" i="2"/>
  <c r="I18" i="2"/>
  <c r="H11" i="2"/>
  <c r="H12" i="2"/>
  <c r="H13" i="2"/>
  <c r="H14" i="2"/>
  <c r="H16" i="2"/>
  <c r="H17" i="2"/>
  <c r="H18" i="2"/>
  <c r="G11" i="2"/>
  <c r="G12" i="2"/>
  <c r="G13" i="2"/>
  <c r="G14" i="2"/>
  <c r="G16" i="2"/>
  <c r="G17" i="2"/>
  <c r="G18" i="2"/>
  <c r="L11" i="1"/>
  <c r="F11" i="2" s="1"/>
  <c r="L12" i="1"/>
  <c r="F12" i="2" s="1"/>
  <c r="L13" i="1"/>
  <c r="F13" i="2" s="1"/>
  <c r="L14" i="1"/>
  <c r="F14" i="2" s="1"/>
  <c r="L16" i="1"/>
  <c r="F16" i="2" s="1"/>
  <c r="L17" i="1"/>
  <c r="F17" i="2" s="1"/>
  <c r="L18" i="1"/>
  <c r="F18" i="2" s="1"/>
  <c r="M4" i="1"/>
  <c r="L8" i="1"/>
  <c r="H8" i="1"/>
  <c r="G8" i="1"/>
  <c r="F8" i="1"/>
  <c r="E8" i="1"/>
  <c r="D8" i="1"/>
  <c r="C8" i="1"/>
  <c r="I5" i="1"/>
  <c r="C19" i="2"/>
  <c r="D18" i="2"/>
  <c r="C18" i="2"/>
  <c r="D17" i="2"/>
  <c r="C17" i="2"/>
  <c r="D16" i="2"/>
  <c r="C16" i="2"/>
  <c r="D15" i="2"/>
  <c r="C15" i="2"/>
  <c r="D14" i="2"/>
  <c r="C14" i="2"/>
  <c r="D13" i="2"/>
  <c r="C13" i="2"/>
  <c r="D12" i="2"/>
  <c r="C12" i="2"/>
  <c r="D11" i="2"/>
  <c r="C11" i="2"/>
  <c r="D9" i="2"/>
  <c r="C9" i="2"/>
  <c r="B10" i="1"/>
  <c r="B11" i="1" s="1"/>
  <c r="C10" i="2"/>
  <c r="D10" i="2"/>
  <c r="B9" i="2"/>
  <c r="B10" i="2" l="1"/>
  <c r="B11" i="2"/>
  <c r="B12" i="1"/>
  <c r="G9" i="2"/>
  <c r="G10" i="2"/>
  <c r="M10" i="1" s="1"/>
  <c r="G15" i="2"/>
  <c r="M15" i="1" s="1"/>
  <c r="M9" i="1" l="1"/>
  <c r="G8" i="2"/>
  <c r="B12" i="2"/>
  <c r="B13" i="1"/>
  <c r="M6" i="1" l="1"/>
  <c r="L6" i="1"/>
  <c r="L7" i="1"/>
  <c r="B13" i="2"/>
  <c r="B14" i="1"/>
  <c r="B14" i="2" l="1"/>
  <c r="B15" i="1"/>
  <c r="B16" i="1" l="1"/>
  <c r="B15" i="2"/>
  <c r="B16" i="2" l="1"/>
  <c r="B17" i="1"/>
  <c r="B18" i="1" l="1"/>
  <c r="B17" i="2"/>
  <c r="B18" i="2" l="1"/>
  <c r="B19" i="1"/>
  <c r="B19" i="2" l="1"/>
  <c r="B20" i="1"/>
  <c r="B20" i="2" l="1"/>
  <c r="B21" i="1"/>
  <c r="B21" i="2" l="1"/>
  <c r="B22" i="1"/>
  <c r="B23" i="1" l="1"/>
  <c r="B22" i="2"/>
  <c r="B23" i="2" l="1"/>
  <c r="B24" i="1"/>
  <c r="B24" i="2" l="1"/>
  <c r="B25" i="1"/>
  <c r="B25" i="2" l="1"/>
  <c r="B26" i="1"/>
  <c r="B26" i="2" l="1"/>
  <c r="B27" i="1"/>
  <c r="B27" i="2" l="1"/>
  <c r="B28" i="1"/>
  <c r="B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C7" authorId="0" shapeId="0" xr:uid="{00000000-0006-0000-0000-000001000000}">
      <text>
        <r>
          <rPr>
            <sz val="10"/>
            <color indexed="81"/>
            <rFont val="Arial"/>
            <family val="2"/>
          </rPr>
          <t>In Zelle C7 können Sie die für Sie geltende Freistellungs-Obergrenze eintragen. In D sind das seit 2023 pro Person 1000 Euro (davor waren es 801 € )</t>
        </r>
      </text>
    </comment>
    <comment ref="C9" authorId="0" shapeId="0" xr:uid="{00000000-0006-0000-0000-000002000000}">
      <text>
        <r>
          <rPr>
            <sz val="10"/>
            <color indexed="81"/>
            <rFont val="Arial"/>
            <family val="2"/>
          </rPr>
          <t>Die Zelle C9 ist für Eintragungen der Währungsabkürzung wie € oder EUR vorgesehen.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Auvista</author>
    <author>Thomas Pfeiffer</author>
  </authors>
  <commentList>
    <comment ref="N4" authorId="0" shapeId="0" xr:uid="{FCD600DD-48DC-4EBB-AD53-87D921CCBF9B}">
      <text>
        <r>
          <rPr>
            <b/>
            <sz val="10"/>
            <color indexed="81"/>
            <rFont val="Arial"/>
            <family val="2"/>
          </rPr>
          <t>Auvista:</t>
        </r>
        <r>
          <rPr>
            <sz val="10"/>
            <color indexed="81"/>
            <rFont val="Arial"/>
            <family val="2"/>
          </rPr>
          <t xml:space="preserve">
Dieser Wert kann in \ Zentrale / Zelle C7 geändert werden.</t>
        </r>
      </text>
    </comment>
    <comment ref="C5" authorId="0" shapeId="0" xr:uid="{00000000-0006-0000-0100-000001000000}">
      <text>
        <r>
          <rPr>
            <b/>
            <sz val="10"/>
            <color indexed="81"/>
            <rFont val="Arial"/>
            <family val="2"/>
          </rPr>
          <t>Auvista:</t>
        </r>
        <r>
          <rPr>
            <sz val="10"/>
            <color indexed="81"/>
            <rFont val="Arial"/>
            <family val="2"/>
          </rPr>
          <t xml:space="preserve">
Anlagen-Nr., Vertrag-Nr. oder Konto-Nr.</t>
        </r>
      </text>
    </comment>
    <comment ref="D5" authorId="0" shapeId="0" xr:uid="{00000000-0006-0000-0100-000002000000}">
      <text>
        <r>
          <rPr>
            <b/>
            <sz val="10"/>
            <color indexed="81"/>
            <rFont val="Arial"/>
            <family val="2"/>
          </rPr>
          <t>Auvista:</t>
        </r>
        <r>
          <rPr>
            <sz val="10"/>
            <color indexed="81"/>
            <rFont val="Arial"/>
            <family val="2"/>
          </rPr>
          <t xml:space="preserve">
Name der Bank </t>
        </r>
      </text>
    </comment>
    <comment ref="E5" authorId="0" shapeId="0" xr:uid="{00000000-0006-0000-0100-000003000000}">
      <text>
        <r>
          <rPr>
            <b/>
            <sz val="10"/>
            <color indexed="81"/>
            <rFont val="Arial"/>
            <family val="2"/>
          </rPr>
          <t>Auvista:</t>
        </r>
        <r>
          <rPr>
            <sz val="10"/>
            <color indexed="81"/>
            <rFont val="Arial"/>
            <family val="2"/>
          </rPr>
          <t xml:space="preserve">
Eingabe für diese Datei ohne Bedeutung - nur zur eigenen Information</t>
        </r>
      </text>
    </comment>
    <comment ref="F5" authorId="0" shapeId="0" xr:uid="{00000000-0006-0000-0100-000004000000}">
      <text>
        <r>
          <rPr>
            <b/>
            <sz val="10"/>
            <color indexed="81"/>
            <rFont val="Arial"/>
            <family val="2"/>
          </rPr>
          <t>Auvista:</t>
        </r>
        <r>
          <rPr>
            <sz val="10"/>
            <color indexed="81"/>
            <rFont val="Arial"/>
            <family val="2"/>
          </rPr>
          <t xml:space="preserve">
Festgeld, Sparbuch usw.</t>
        </r>
      </text>
    </comment>
    <comment ref="G5" authorId="1" shapeId="0" xr:uid="{00000000-0006-0000-0100-000005000000}">
      <text>
        <r>
          <rPr>
            <sz val="10"/>
            <color indexed="81"/>
            <rFont val="Arial"/>
            <family val="2"/>
          </rPr>
          <t>Ist das Ende eines Sparvertrages im aktuellen Jahr, sollte man auch zuvor das Beginn-Datum notieren - z.B. 1.1. des aktuellen Jahres - damit die Datei die geringere Anzahl der Zinstage berechnet.</t>
        </r>
        <r>
          <rPr>
            <b/>
            <sz val="10"/>
            <color indexed="81"/>
            <rFont val="Arial"/>
            <family val="2"/>
          </rPr>
          <t xml:space="preserve">
</t>
        </r>
      </text>
    </comment>
    <comment ref="H5" authorId="1" shapeId="0" xr:uid="{00000000-0006-0000-0100-000006000000}">
      <text>
        <r>
          <rPr>
            <sz val="10"/>
            <color indexed="81"/>
            <rFont val="Arial"/>
            <family val="2"/>
          </rPr>
          <t xml:space="preserve">Wird nur in dieser Spalte ein Datum eingetragen, dient dies zur Information und hat keinen Einfluss auf die Berechnung.
</t>
        </r>
      </text>
    </comment>
    <comment ref="I5" authorId="0" shapeId="0" xr:uid="{00000000-0006-0000-0100-000007000000}">
      <text>
        <r>
          <rPr>
            <b/>
            <sz val="10"/>
            <color indexed="81"/>
            <rFont val="Arial"/>
            <family val="2"/>
          </rPr>
          <t>Auvista:</t>
        </r>
        <r>
          <rPr>
            <sz val="10"/>
            <color indexed="81"/>
            <rFont val="Arial"/>
            <family val="2"/>
          </rPr>
          <t xml:space="preserve">
Festen oder geplanten Spar-Betrag angeben.</t>
        </r>
      </text>
    </comment>
    <comment ref="J5" authorId="0" shapeId="0" xr:uid="{00000000-0006-0000-0100-000008000000}">
      <text>
        <r>
          <rPr>
            <b/>
            <sz val="10"/>
            <color indexed="81"/>
            <rFont val="Arial"/>
            <family val="2"/>
          </rPr>
          <t>Auvista:</t>
        </r>
        <r>
          <rPr>
            <sz val="10"/>
            <color indexed="81"/>
            <rFont val="Arial"/>
            <family val="2"/>
          </rPr>
          <t xml:space="preserve">
Geben Sie hier den Zinssatz der eingetragenen Anlage an. Bei steigendem Zinssatz am besten den für das Jahr, für das Sie die Freistellungsübersicht benötigen.</t>
        </r>
      </text>
    </comment>
    <comment ref="K5" authorId="0" shapeId="0" xr:uid="{00000000-0006-0000-0100-000009000000}">
      <text>
        <r>
          <rPr>
            <b/>
            <sz val="10"/>
            <color indexed="81"/>
            <rFont val="Arial"/>
            <family val="2"/>
          </rPr>
          <t>Auvista:</t>
        </r>
        <r>
          <rPr>
            <sz val="10"/>
            <color indexed="81"/>
            <rFont val="Arial"/>
            <family val="2"/>
          </rPr>
          <t xml:space="preserve">
Die Zinsen werden in dieser Datei mit 360 Tage pro Jahr gerechnet. Sollte für taggenaue Berechnungen der eine oder andere Vertrag mit 365 Tagen gerechnet werden, tragen Sie die Zahl 365 zur entsprechenden Anlage in diese Spalte - in den meisten Fällen bleiben diese Zellen leer.</t>
        </r>
      </text>
    </comment>
    <comment ref="C8" authorId="0" shapeId="0" xr:uid="{00000000-0006-0000-0100-00000A000000}">
      <text>
        <r>
          <rPr>
            <b/>
            <sz val="10"/>
            <color indexed="81"/>
            <rFont val="Arial"/>
            <family val="2"/>
          </rPr>
          <t>Auvista:</t>
        </r>
        <r>
          <rPr>
            <sz val="10"/>
            <color indexed="81"/>
            <rFont val="Arial"/>
            <family val="2"/>
          </rPr>
          <t xml:space="preserve">
Anlagen-Nr., Vertrag-Nr. oder Konto-Nr.</t>
        </r>
      </text>
    </comment>
    <comment ref="D8" authorId="0" shapeId="0" xr:uid="{00000000-0006-0000-0100-00000B000000}">
      <text>
        <r>
          <rPr>
            <b/>
            <sz val="10"/>
            <color indexed="81"/>
            <rFont val="Arial"/>
            <family val="2"/>
          </rPr>
          <t>Auvista:</t>
        </r>
        <r>
          <rPr>
            <sz val="10"/>
            <color indexed="81"/>
            <rFont val="Arial"/>
            <family val="2"/>
          </rPr>
          <t xml:space="preserve">
Name der Bank </t>
        </r>
      </text>
    </comment>
    <comment ref="E8" authorId="0" shapeId="0" xr:uid="{00000000-0006-0000-0100-00000C000000}">
      <text>
        <r>
          <rPr>
            <b/>
            <sz val="10"/>
            <color indexed="81"/>
            <rFont val="Arial"/>
            <family val="2"/>
          </rPr>
          <t>Auvista:</t>
        </r>
        <r>
          <rPr>
            <sz val="10"/>
            <color indexed="81"/>
            <rFont val="Arial"/>
            <family val="2"/>
          </rPr>
          <t xml:space="preserve">
Eingabe für diese Datei ohne Bedeutung - nur zur eigenen Information</t>
        </r>
      </text>
    </comment>
    <comment ref="F8" authorId="0" shapeId="0" xr:uid="{00000000-0006-0000-0100-00000D000000}">
      <text>
        <r>
          <rPr>
            <b/>
            <sz val="10"/>
            <color indexed="81"/>
            <rFont val="Arial"/>
            <family val="2"/>
          </rPr>
          <t>Auvista:</t>
        </r>
        <r>
          <rPr>
            <sz val="10"/>
            <color indexed="81"/>
            <rFont val="Arial"/>
            <family val="2"/>
          </rPr>
          <t xml:space="preserve">
Festgeld, Sparbuch usw.</t>
        </r>
      </text>
    </comment>
    <comment ref="G8" authorId="1" shapeId="0" xr:uid="{00000000-0006-0000-0100-00000E000000}">
      <text>
        <r>
          <rPr>
            <sz val="10"/>
            <color indexed="81"/>
            <rFont val="Arial"/>
            <family val="2"/>
          </rPr>
          <t>Ist das Ende eines Sparvertrages im aktuellen Jahr, sollte man auch zuvor das Beginn-Datum notieren - z.B. 1.1. des aktuellen Jahres - damit die Datei die geringere Anzahl der Zinstage berechnet.</t>
        </r>
        <r>
          <rPr>
            <b/>
            <sz val="10"/>
            <color indexed="81"/>
            <rFont val="Arial"/>
            <family val="2"/>
          </rPr>
          <t xml:space="preserve">
</t>
        </r>
      </text>
    </comment>
    <comment ref="H8" authorId="1" shapeId="0" xr:uid="{00000000-0006-0000-0100-00000F000000}">
      <text>
        <r>
          <rPr>
            <sz val="10"/>
            <color indexed="81"/>
            <rFont val="Arial"/>
            <family val="2"/>
          </rPr>
          <t xml:space="preserve">Wird nur in dieser Spalte ein Datum eingetragen, dient dies zur Information und hat keinen Einfluss auf die Berechnung.
</t>
        </r>
      </text>
    </comment>
    <comment ref="I8" authorId="0" shapeId="0" xr:uid="{00000000-0006-0000-0100-000010000000}">
      <text>
        <r>
          <rPr>
            <b/>
            <sz val="10"/>
            <color indexed="81"/>
            <rFont val="Arial"/>
            <family val="2"/>
          </rPr>
          <t>Auvista:</t>
        </r>
        <r>
          <rPr>
            <sz val="10"/>
            <color indexed="81"/>
            <rFont val="Arial"/>
            <family val="2"/>
          </rPr>
          <t xml:space="preserve">
Festen oder geplanten Spar-Betrag angeben.</t>
        </r>
      </text>
    </comment>
    <comment ref="J8" authorId="0" shapeId="0" xr:uid="{00000000-0006-0000-0100-000011000000}">
      <text>
        <r>
          <rPr>
            <b/>
            <sz val="10"/>
            <color indexed="81"/>
            <rFont val="Arial"/>
            <family val="2"/>
          </rPr>
          <t>Auvista:</t>
        </r>
        <r>
          <rPr>
            <sz val="10"/>
            <color indexed="81"/>
            <rFont val="Arial"/>
            <family val="2"/>
          </rPr>
          <t xml:space="preserve">
Geben Sie hier den Zinssatz der eingetragenen Anlage an. Bei steigendem Zinssatz am besten den für das Jahr, für das Sie die Freistellungsübersicht benötigen.</t>
        </r>
      </text>
    </comment>
    <comment ref="K8" authorId="0" shapeId="0" xr:uid="{00000000-0006-0000-0100-000012000000}">
      <text>
        <r>
          <rPr>
            <b/>
            <sz val="10"/>
            <color indexed="81"/>
            <rFont val="Arial"/>
            <family val="2"/>
          </rPr>
          <t>Auvista:</t>
        </r>
        <r>
          <rPr>
            <sz val="10"/>
            <color indexed="81"/>
            <rFont val="Arial"/>
            <family val="2"/>
          </rPr>
          <t xml:space="preserve">
Die Zinsen werden in dieser Datei mit 360 Tage pro Jahr gerechnet. Sollte für taggenaue Berechnungen der eine oder andere Vertrag mit 365 Tagen gerechnet werden, tragen Sie die Zahl 365 zur entsprechenden Anlage in diese Spalte - in den meisten Fällen bleiben diese Zellen leer.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Auvista</author>
    <author>Thomas Pfeiffer</author>
  </authors>
  <commentList>
    <comment ref="C5" authorId="0" shapeId="0" xr:uid="{00000000-0006-0000-0300-000001000000}">
      <text>
        <r>
          <rPr>
            <b/>
            <sz val="10"/>
            <color indexed="81"/>
            <rFont val="Arial"/>
            <family val="2"/>
          </rPr>
          <t>Auvista:</t>
        </r>
        <r>
          <rPr>
            <sz val="10"/>
            <color indexed="81"/>
            <rFont val="Arial"/>
            <family val="2"/>
          </rPr>
          <t xml:space="preserve">
Anlagen-Nr., Vertrag-Nr. oder Konto-Nr.</t>
        </r>
      </text>
    </comment>
    <comment ref="D5" authorId="0" shapeId="0" xr:uid="{00000000-0006-0000-0300-000002000000}">
      <text>
        <r>
          <rPr>
            <b/>
            <sz val="10"/>
            <color indexed="81"/>
            <rFont val="Arial"/>
            <family val="2"/>
          </rPr>
          <t>Auvista:</t>
        </r>
        <r>
          <rPr>
            <sz val="10"/>
            <color indexed="81"/>
            <rFont val="Arial"/>
            <family val="2"/>
          </rPr>
          <t xml:space="preserve">
Name der Bank </t>
        </r>
      </text>
    </comment>
    <comment ref="E5" authorId="0" shapeId="0" xr:uid="{00000000-0006-0000-0300-000003000000}">
      <text>
        <r>
          <rPr>
            <b/>
            <sz val="10"/>
            <color indexed="81"/>
            <rFont val="Arial"/>
            <family val="2"/>
          </rPr>
          <t>Auvista:</t>
        </r>
        <r>
          <rPr>
            <sz val="10"/>
            <color indexed="81"/>
            <rFont val="Arial"/>
            <family val="2"/>
          </rPr>
          <t xml:space="preserve">
Eingabe für diese Datei ohne Bedeutung - nur zur eigenen Information</t>
        </r>
      </text>
    </comment>
    <comment ref="F5" authorId="0" shapeId="0" xr:uid="{00000000-0006-0000-0300-000004000000}">
      <text>
        <r>
          <rPr>
            <b/>
            <sz val="10"/>
            <color indexed="81"/>
            <rFont val="Arial"/>
            <family val="2"/>
          </rPr>
          <t>Auvista:</t>
        </r>
        <r>
          <rPr>
            <sz val="10"/>
            <color indexed="81"/>
            <rFont val="Arial"/>
            <family val="2"/>
          </rPr>
          <t xml:space="preserve">
Festgeld, Sparbuch usw.</t>
        </r>
      </text>
    </comment>
    <comment ref="G5" authorId="1" shapeId="0" xr:uid="{00000000-0006-0000-0300-000005000000}">
      <text>
        <r>
          <rPr>
            <sz val="10"/>
            <color indexed="81"/>
            <rFont val="Arial"/>
            <family val="2"/>
          </rPr>
          <t>Ist das Ende eines Sparvertrages im aktuellen Jahr, sollte man auch zuvor das Beginn-Datum notieren - z.B. 1.1. des aktuellen Jahres - damit die Datei die geringere Anzahl der Zinstage berechnet.</t>
        </r>
        <r>
          <rPr>
            <b/>
            <sz val="10"/>
            <color indexed="81"/>
            <rFont val="Arial"/>
            <family val="2"/>
          </rPr>
          <t xml:space="preserve">
</t>
        </r>
      </text>
    </comment>
    <comment ref="H5" authorId="1" shapeId="0" xr:uid="{00000000-0006-0000-0300-000006000000}">
      <text>
        <r>
          <rPr>
            <sz val="10"/>
            <color indexed="81"/>
            <rFont val="Arial"/>
            <family val="2"/>
          </rPr>
          <t xml:space="preserve">Wird nur in dieser Spalte ein Datum eingetragen, dient dies zur Information und hat keinen Einfluss auf die Berechnung.
</t>
        </r>
      </text>
    </comment>
    <comment ref="I5" authorId="0" shapeId="0" xr:uid="{00000000-0006-0000-0300-000007000000}">
      <text>
        <r>
          <rPr>
            <b/>
            <sz val="10"/>
            <color indexed="81"/>
            <rFont val="Arial"/>
            <family val="2"/>
          </rPr>
          <t>Auvista:</t>
        </r>
        <r>
          <rPr>
            <sz val="10"/>
            <color indexed="81"/>
            <rFont val="Arial"/>
            <family val="2"/>
          </rPr>
          <t xml:space="preserve">
Festen oder geplanten Spar-Betrag angeben.</t>
        </r>
      </text>
    </comment>
    <comment ref="J5" authorId="0" shapeId="0" xr:uid="{00000000-0006-0000-0300-000008000000}">
      <text>
        <r>
          <rPr>
            <b/>
            <sz val="10"/>
            <color indexed="81"/>
            <rFont val="Arial"/>
            <family val="2"/>
          </rPr>
          <t>Auvista:</t>
        </r>
        <r>
          <rPr>
            <sz val="10"/>
            <color indexed="81"/>
            <rFont val="Arial"/>
            <family val="2"/>
          </rPr>
          <t xml:space="preserve">
Geben Sie hier den Zinssatz der eingetragenen Anlage an. Bei steigendem Zinssatz am besten den für das Jahr, für das Sie die Freistellungsübersicht benötigen.</t>
        </r>
      </text>
    </comment>
    <comment ref="K5" authorId="0" shapeId="0" xr:uid="{00000000-0006-0000-0300-000009000000}">
      <text>
        <r>
          <rPr>
            <b/>
            <sz val="10"/>
            <color indexed="81"/>
            <rFont val="Arial"/>
            <family val="2"/>
          </rPr>
          <t>Auvista:</t>
        </r>
        <r>
          <rPr>
            <sz val="10"/>
            <color indexed="81"/>
            <rFont val="Arial"/>
            <family val="2"/>
          </rPr>
          <t xml:space="preserve">
Die Zinsen werden in dieser Datei mit 360 Tage pro Jahr gerechnet. Sollte für taggenaue Berechnungen der eine oder andere Vertrag mit 365 Tagen gerechnet werden, tragen Sie die Zahl 365 zur entsprechenden Anlage in diese Spalte - in den meisten Fällen bleiben diese Zellen leer.</t>
        </r>
      </text>
    </comment>
    <comment ref="C8" authorId="0" shapeId="0" xr:uid="{00000000-0006-0000-0300-00000A000000}">
      <text>
        <r>
          <rPr>
            <b/>
            <sz val="10"/>
            <color indexed="81"/>
            <rFont val="Arial"/>
            <family val="2"/>
          </rPr>
          <t>Auvista:</t>
        </r>
        <r>
          <rPr>
            <sz val="10"/>
            <color indexed="81"/>
            <rFont val="Arial"/>
            <family val="2"/>
          </rPr>
          <t xml:space="preserve">
Anlagen-Nr., Vertrag-Nr. oder Konto-Nr.</t>
        </r>
      </text>
    </comment>
    <comment ref="D8" authorId="0" shapeId="0" xr:uid="{00000000-0006-0000-0300-00000B000000}">
      <text>
        <r>
          <rPr>
            <b/>
            <sz val="10"/>
            <color indexed="81"/>
            <rFont val="Arial"/>
            <family val="2"/>
          </rPr>
          <t>Auvista:</t>
        </r>
        <r>
          <rPr>
            <sz val="10"/>
            <color indexed="81"/>
            <rFont val="Arial"/>
            <family val="2"/>
          </rPr>
          <t xml:space="preserve">
Name der Bank </t>
        </r>
      </text>
    </comment>
    <comment ref="E8" authorId="0" shapeId="0" xr:uid="{00000000-0006-0000-0300-00000C000000}">
      <text>
        <r>
          <rPr>
            <b/>
            <sz val="10"/>
            <color indexed="81"/>
            <rFont val="Arial"/>
            <family val="2"/>
          </rPr>
          <t>Auvista:</t>
        </r>
        <r>
          <rPr>
            <sz val="10"/>
            <color indexed="81"/>
            <rFont val="Arial"/>
            <family val="2"/>
          </rPr>
          <t xml:space="preserve">
Eingabe für diese Datei ohne Bedeutung - nur zur eigenen Information</t>
        </r>
      </text>
    </comment>
    <comment ref="F8" authorId="0" shapeId="0" xr:uid="{00000000-0006-0000-0300-00000D000000}">
      <text>
        <r>
          <rPr>
            <b/>
            <sz val="10"/>
            <color indexed="81"/>
            <rFont val="Arial"/>
            <family val="2"/>
          </rPr>
          <t>Auvista:</t>
        </r>
        <r>
          <rPr>
            <sz val="10"/>
            <color indexed="81"/>
            <rFont val="Arial"/>
            <family val="2"/>
          </rPr>
          <t xml:space="preserve">
Festgeld, Sparbuch usw.</t>
        </r>
      </text>
    </comment>
    <comment ref="G8" authorId="1" shapeId="0" xr:uid="{00000000-0006-0000-0300-00000E000000}">
      <text>
        <r>
          <rPr>
            <sz val="10"/>
            <color indexed="81"/>
            <rFont val="Arial"/>
            <family val="2"/>
          </rPr>
          <t>Ist das Ende eines Sparvertrages im aktuellen Jahr, sollte man auch zuvor das Beginn-Datum notieren - z.B. 1.1. des aktuellen Jahres - damit die Datei die geringere Anzahl der Zinstage berechnet.</t>
        </r>
        <r>
          <rPr>
            <b/>
            <sz val="10"/>
            <color indexed="81"/>
            <rFont val="Arial"/>
            <family val="2"/>
          </rPr>
          <t xml:space="preserve">
</t>
        </r>
      </text>
    </comment>
    <comment ref="H8" authorId="1" shapeId="0" xr:uid="{00000000-0006-0000-0300-00000F000000}">
      <text>
        <r>
          <rPr>
            <sz val="10"/>
            <color indexed="81"/>
            <rFont val="Arial"/>
            <family val="2"/>
          </rPr>
          <t xml:space="preserve">Wird nur in dieser Spalte ein Datum eingetragen, dient dies zur Information und hat keinen Einfluss auf die Berechnung.
</t>
        </r>
      </text>
    </comment>
    <comment ref="I8" authorId="0" shapeId="0" xr:uid="{00000000-0006-0000-0300-000010000000}">
      <text>
        <r>
          <rPr>
            <b/>
            <sz val="10"/>
            <color indexed="81"/>
            <rFont val="Arial"/>
            <family val="2"/>
          </rPr>
          <t>Auvista:</t>
        </r>
        <r>
          <rPr>
            <sz val="10"/>
            <color indexed="81"/>
            <rFont val="Arial"/>
            <family val="2"/>
          </rPr>
          <t xml:space="preserve">
Festen oder geplanten Spar-Betrag angeben.</t>
        </r>
      </text>
    </comment>
    <comment ref="J8" authorId="0" shapeId="0" xr:uid="{00000000-0006-0000-0300-000011000000}">
      <text>
        <r>
          <rPr>
            <b/>
            <sz val="10"/>
            <color indexed="81"/>
            <rFont val="Arial"/>
            <family val="2"/>
          </rPr>
          <t>Auvista:</t>
        </r>
        <r>
          <rPr>
            <sz val="10"/>
            <color indexed="81"/>
            <rFont val="Arial"/>
            <family val="2"/>
          </rPr>
          <t xml:space="preserve">
Geben Sie hier den Zinssatz der eingetragenen Anlage an. Bei steigendem Zinssatz am besten den für das Jahr, für das Sie die Freistellungsübersicht benötigen.</t>
        </r>
      </text>
    </comment>
    <comment ref="K8" authorId="0" shapeId="0" xr:uid="{00000000-0006-0000-0300-000012000000}">
      <text>
        <r>
          <rPr>
            <b/>
            <sz val="10"/>
            <color indexed="81"/>
            <rFont val="Arial"/>
            <family val="2"/>
          </rPr>
          <t>Auvista:</t>
        </r>
        <r>
          <rPr>
            <sz val="10"/>
            <color indexed="81"/>
            <rFont val="Arial"/>
            <family val="2"/>
          </rPr>
          <t xml:space="preserve">
Die Zinsen werden in dieser Datei mit 360 Tage pro Jahr gerechnet. Sollte für taggenaue Berechnungen der eine oder andere Vertrag mit 365 Tagen gerechnet werden, tragen Sie die Zahl 365 zur entsprechenden Anlage in diese Spalte - in den meisten Fällen bleiben diese Zellen leer.</t>
        </r>
      </text>
    </comment>
  </commentList>
</comments>
</file>

<file path=xl/sharedStrings.xml><?xml version="1.0" encoding="utf-8"?>
<sst xmlns="http://schemas.openxmlformats.org/spreadsheetml/2006/main" count="272" uniqueCount="192">
  <si>
    <t>Bank</t>
  </si>
  <si>
    <t>Beginn</t>
  </si>
  <si>
    <t>Ende</t>
  </si>
  <si>
    <t>Zinssatz</t>
  </si>
  <si>
    <t>Lfd.Nr</t>
  </si>
  <si>
    <t>Tage</t>
  </si>
  <si>
    <t>Jahr</t>
  </si>
  <si>
    <t>Betrag</t>
  </si>
  <si>
    <t>Bei Bank</t>
  </si>
  <si>
    <t>Lfd-Nr</t>
  </si>
  <si>
    <t>Anlage-Nr</t>
  </si>
  <si>
    <t>Anlageform</t>
  </si>
  <si>
    <t>Zins</t>
  </si>
  <si>
    <t>pro Tag</t>
  </si>
  <si>
    <t>Zins für</t>
  </si>
  <si>
    <t>30 Tage</t>
  </si>
  <si>
    <t>60 Tage</t>
  </si>
  <si>
    <t>90 Tage</t>
  </si>
  <si>
    <t>180 Tage</t>
  </si>
  <si>
    <t>1 Jahr</t>
  </si>
  <si>
    <t>Für eigene Notizen</t>
  </si>
  <si>
    <t>Beschreibung</t>
  </si>
  <si>
    <t>N</t>
  </si>
  <si>
    <t>Alle Rechte vorbehalten. Diese Vorlagen einschließlich aller ihrer Teile sind</t>
  </si>
  <si>
    <t xml:space="preserve">urheberrechtlich geschützt. Jede Verwertung außerhalb des Urhebergesetzes </t>
  </si>
  <si>
    <t>und strafbar. Dies gilt insbesondere für Reproduktionen, Übersetzungen,</t>
  </si>
  <si>
    <t>Vervielfältigungen, Verbreitungen und Verarbeitungen in elektronischen Systemen.</t>
  </si>
  <si>
    <t>© Auvista</t>
  </si>
  <si>
    <t>Allgemein</t>
  </si>
  <si>
    <t>Auf diesen Blättern gibt es zwei Grundregeln:</t>
  </si>
  <si>
    <t>1. Eintragungen sind nur in den weißen Zellen vorgesehen.</t>
  </si>
  <si>
    <t>Überschreiben Sie vorhandene Einträge oder, falls Sie in das falsche Feld</t>
  </si>
  <si>
    <t>eingetragen haben, löschen Sie die Eintragung und tragen Sie sie in das</t>
  </si>
  <si>
    <t>richtige Feld ein. Excel verliert sonst die Feldbezüge. Routinierte Anwender</t>
  </si>
  <si>
    <t xml:space="preserve">können Formate und Inhalte auch über die Zwischenablage bzw. über die </t>
  </si>
  <si>
    <t>Shortcuts Strg+C und Strg+V kopieren.</t>
  </si>
  <si>
    <t>Sollten Sie die Bezüge bereits verloren haben, und der Button /Rückgängig/</t>
  </si>
  <si>
    <t>hat die Schritte nicht mehr gespeichert, holen Sie sich die Datei wieder</t>
  </si>
  <si>
    <t>Sollten Sie weitere Fragen zur Excel-Bedienung haben, nutzen Sie</t>
  </si>
  <si>
    <t>Leiste tippen und Frage oder Stichwort eingeben.</t>
  </si>
  <si>
    <t>Hier tragen Sie die Eckwerte Ihrer Sparverträge ein</t>
  </si>
  <si>
    <t>! Die vorhandenen Einträge in den Tabellen dienen als Beispiel und können überschrieben werden !</t>
  </si>
  <si>
    <t>In dieser Tabelle können Sie Ihre Geldanlagen untereinander auflisten.</t>
  </si>
  <si>
    <t>Bei mehr als zwanzig Geldanlagen kopieren Sie sich die Datei und</t>
  </si>
  <si>
    <t>Anlage-Nr.</t>
  </si>
  <si>
    <t xml:space="preserve">Tragen Sie in Spalte B die Anlagen-, Vertrags- oder Kontnummer ein, </t>
  </si>
  <si>
    <t>So haben Sie auf einfachste Weise alle Geldanlagen auf einen Blick.</t>
  </si>
  <si>
    <t>Festgeldkonto oder beispielsweise einen längerfristigen Sparvertrag handelt.</t>
  </si>
  <si>
    <t>Hier tragen Sie ein, ob es sich in der jeweiligen Zeile um ein Sparbuch, ein</t>
  </si>
  <si>
    <t>Hier geben Sie den zu verzinsenden Betrag der jeweiligen Anlage an.</t>
  </si>
  <si>
    <t>Bei Ratensparverträgen können Sie den Jahreshöchstbetrag oder einen</t>
  </si>
  <si>
    <t>Jahresdurchschnittswert angeben.</t>
  </si>
  <si>
    <t xml:space="preserve">Hier können Sie den durchschnittlichen effektiven Zinssatz der jeweiligen </t>
  </si>
  <si>
    <t>Geldanlage eintragen.</t>
  </si>
  <si>
    <t>Diese Excel-Anwendung berechnet die Zinsen mit 360 Tagen pro Jahr.</t>
  </si>
  <si>
    <t xml:space="preserve">für taggenaue Zinsberechnungen hier die entsprechende Tagesanzahl </t>
  </si>
  <si>
    <t>eintragen. Der sich aus dem Tages-Zinssatz ergebende Betrag wird in</t>
  </si>
  <si>
    <t xml:space="preserve">Basiert die eine oder andere Geldanlage auf 365 bzw. 366 Tagen, können Sie </t>
  </si>
  <si>
    <t>Wenn Sie in den Spalten Beginn und Ende des Sparvertrages beide Daten</t>
  </si>
  <si>
    <t>Benötigen Sie mehr Einträge, können Sie die ungeschützte Originaldatei</t>
  </si>
  <si>
    <t>aus XG400 durch Ziehen und Kopieren nach unten verlängern. Ebenso</t>
  </si>
  <si>
    <t>können Sie sich in die ungeschützte Originaldatei von XG400 auch Spalten</t>
  </si>
  <si>
    <t>für weitere Informationen einfügen.</t>
  </si>
  <si>
    <t>Tragen Sie in Spalte C den Namen der Bank oder Sparkasse ein,</t>
  </si>
  <si>
    <t>Sparbuch</t>
  </si>
  <si>
    <t>123 456 789</t>
  </si>
  <si>
    <t>EUR</t>
  </si>
  <si>
    <t>Urheber</t>
  </si>
  <si>
    <t>Hinweis auf das Urheberrecht</t>
  </si>
  <si>
    <t>Zur Zentrale</t>
  </si>
  <si>
    <t>Das Wichtigste zuerst</t>
  </si>
  <si>
    <t>Zentrale</t>
  </si>
  <si>
    <t>Dokumentation</t>
  </si>
  <si>
    <t>Von dieser Tabelle aus kann man direkt in alle anderen Blätter springen.</t>
  </si>
  <si>
    <t>In Zelle B6 kann man seine Zinsertragssteuerfreistellungsobergrenze eingeben.</t>
  </si>
  <si>
    <t xml:space="preserve"> &lt;&lt;&lt; Währungsabkürzung eintragen</t>
  </si>
  <si>
    <t>Beschreibung der Eingaben</t>
  </si>
  <si>
    <t>Freies Blatt für ergänzende Eintragungen</t>
  </si>
  <si>
    <t>994 076 056</t>
  </si>
  <si>
    <t>Sparkasse B</t>
  </si>
  <si>
    <t>S-Kapital-flexibel</t>
  </si>
  <si>
    <t>994 054 103</t>
  </si>
  <si>
    <t>124 456 789</t>
  </si>
  <si>
    <t>S-Extrazins</t>
  </si>
  <si>
    <t>994 057 650</t>
  </si>
  <si>
    <t>125 456 789</t>
  </si>
  <si>
    <t>S-Prämiensparen flexibel</t>
  </si>
  <si>
    <t>024 000 002</t>
  </si>
  <si>
    <t>Sparkasse R</t>
  </si>
  <si>
    <t>742 510 20</t>
  </si>
  <si>
    <t>123 145 167</t>
  </si>
  <si>
    <t>HippoBank</t>
  </si>
  <si>
    <t>223 245 267</t>
  </si>
  <si>
    <t>D. Parkbank</t>
  </si>
  <si>
    <t>700 999 99</t>
  </si>
  <si>
    <t>Festzinssparen</t>
  </si>
  <si>
    <t>224 245 267</t>
  </si>
  <si>
    <t>701 999 99</t>
  </si>
  <si>
    <t>225 245 267</t>
  </si>
  <si>
    <t>702 999 99</t>
  </si>
  <si>
    <t>GGB Bank</t>
  </si>
  <si>
    <t>703 999 99</t>
  </si>
  <si>
    <t>Tagesgeld</t>
  </si>
  <si>
    <t>Zins im</t>
  </si>
  <si>
    <t>Zeitraum</t>
  </si>
  <si>
    <t>Differenz</t>
  </si>
  <si>
    <t>Zinsen</t>
  </si>
  <si>
    <t>Zinsen in unterschiedlichen Intervallen</t>
  </si>
  <si>
    <t>Übersicht Geldanlagen</t>
  </si>
  <si>
    <t>Uebersicht Geldanlagen</t>
  </si>
  <si>
    <t>können in Zelle A8 die laufende Nummerierung anpassen.</t>
  </si>
  <si>
    <t>wird diese automatisch in die Tabelle /Zins in Intervallen/ übernommen.</t>
  </si>
  <si>
    <t>wird dieser automatisch in die Tabelle /Zins in Intervallen/ übernommen.</t>
  </si>
  <si>
    <t>Laufen Anlagen wie z.B. Sparbücher über das ganze Jahr, sind hier keine</t>
  </si>
  <si>
    <t>Eintragungen erforderlich. Diese Tabelle nimmt nur Einträge an, die sich</t>
  </si>
  <si>
    <t>auf das aktuelle Jahr beziehen. Läuft also eine befristete Geldanlage</t>
  </si>
  <si>
    <t xml:space="preserve">über das Jahresende hinweg, so ist die Grenze im aktuellen Jahr der </t>
  </si>
  <si>
    <t>31.12. Im nächsten Jahr beginnt diese Geldanlage dann wieder in der</t>
  </si>
  <si>
    <t>neuen Jahrestabelle ab dem 1.1. des Folgejahres.</t>
  </si>
  <si>
    <t>Trägt man bei Ende zur eigenen Information das Enddatum eines</t>
  </si>
  <si>
    <t>Sparvertrages ein, wird für die Verzinsung nur das aktuelle Jahr gerechnet.</t>
  </si>
  <si>
    <t>Ist das Ende eines Sparvertrages im aktuellen Jahr, sollte man auch zuvor</t>
  </si>
  <si>
    <t>das Beginn-Datum notieren - z.B. 1.1. des aktuellen Jahres - damit die Datei</t>
  </si>
  <si>
    <t>die geringere Anzahl der Zinstage berechnet.</t>
  </si>
  <si>
    <t>eingegeben haben, wird hier die Tagesdifferenz eingeblendet - allerdings</t>
  </si>
  <si>
    <t>nur für Datumsangaben innerhalb des aktuellen Jahres.</t>
  </si>
  <si>
    <t>Zins in Intervallen</t>
  </si>
  <si>
    <t xml:space="preserve">Hier werden von den gelisteten Geldanlagen mögliche Zinserträge </t>
  </si>
  <si>
    <t>in unterschiedlichen Intervallen eingeblendet.</t>
  </si>
  <si>
    <t>Obergrenze</t>
  </si>
  <si>
    <t>Hier wird die in der /Zentrale/ eingetragene Freistellungs-Obergrenze</t>
  </si>
  <si>
    <t>übernommen.</t>
  </si>
  <si>
    <t xml:space="preserve">Unmittelbar darunter errechnet sich die Differenz zwischen dieser </t>
  </si>
  <si>
    <t>Freistellungs-Obergrenze und der darunter eingetragenen Freistellungsbeträge,</t>
  </si>
  <si>
    <t>wie man sie sich für die einzelnen Anlagen oder Banken eingeteilt hat.</t>
  </si>
  <si>
    <t>werden in der Salte L mögliche Zinsen aus den Eintragungen in der Tabelle</t>
  </si>
  <si>
    <t>eingeblendet.</t>
  </si>
  <si>
    <t>Zur Orientierung, damit man die Freistellungsbeträge gezielt verteilen kann,</t>
  </si>
  <si>
    <t>Autofilter</t>
  </si>
  <si>
    <t>Der Eingabenbereich ist mit einem Autofilter versehen, damit man nach</t>
  </si>
  <si>
    <t>Bank oder Anlagenart oder nach anderen Kriterien die Einträge filtern kann.</t>
  </si>
  <si>
    <t>ergebenden Teilsummen eingeblendet.</t>
  </si>
  <si>
    <t>Die Grunddaten werden dabei aus der Tabelle /Uebersicht Geldanlagen/</t>
  </si>
  <si>
    <t>In Zeile 7 werden die einzelnen Intervallergebnisse addiert.</t>
  </si>
  <si>
    <t xml:space="preserve">der Tabelle /Zins in Intervallen/ in der Spalte "Zins pro Tag" ausgewiesen. </t>
  </si>
  <si>
    <t>In den Zeilen 5 und 6 werden hierzu die Summen und direkt darunter die sich</t>
  </si>
  <si>
    <t>Betrag in EUR</t>
  </si>
  <si>
    <t>Noch frei:</t>
  </si>
  <si>
    <t>Summe aller Anlagen:</t>
  </si>
  <si>
    <t>Teilsumme:</t>
  </si>
  <si>
    <t/>
  </si>
  <si>
    <t>Beispiel Geldanlagen</t>
  </si>
  <si>
    <t>Beispiel, wie man die Tabelle füllen könnte</t>
  </si>
  <si>
    <t>Obergrenze:</t>
  </si>
  <si>
    <t>neu von der CD oder von ihrer Datensicherung.</t>
  </si>
  <si>
    <t>Nach oben</t>
  </si>
  <si>
    <t>ohne Formeln</t>
  </si>
  <si>
    <t>IBAN</t>
  </si>
  <si>
    <t>Bei Bedarf können Sie in Spalte D die zugehörige IBAN mit angeben.</t>
  </si>
  <si>
    <t>Die größte Sammlung an makrofreien deutschen Excel-Anwendungen</t>
  </si>
  <si>
    <t>Unsere Excel-Anwendungen sind nach speziellen Kundenwünschen entwickelt und</t>
  </si>
  <si>
    <t>Auvista Software Verlag</t>
  </si>
  <si>
    <t>Habacher Str. 1</t>
  </si>
  <si>
    <t>81477 München</t>
  </si>
  <si>
    <t>++49 / (0)89 / 98 29 05 73</t>
  </si>
  <si>
    <t>kompatibel von Excel 97 bis 2021 / 365 und höher. Wir freuen uns auf Ihren Besuch.</t>
  </si>
  <si>
    <t xml:space="preserve"> &lt;&lt;&lt; Freistellungsobergrenze Ihrer Zinsertragsteuer</t>
  </si>
  <si>
    <t>In Deutschland gibt es pro Person seit 2023 eine Freistellungs-Obergrenze</t>
  </si>
  <si>
    <t>von derzeit € 1000. Bei Verheirateten verdoppelt sich dieser Betrag, unter dem</t>
  </si>
  <si>
    <t>Zinseinkünfte nicht versteuert werden müssen. Der Eintrag soll im Blatt</t>
  </si>
  <si>
    <t>/Uebersicht Geldanlagen/ dazu helfen, die einzelnen Freistellungsanträge</t>
  </si>
  <si>
    <t>bei den Banken richtig zu verteilen.</t>
  </si>
  <si>
    <t>In Zelle C9 kann eine beliebige Währung für die Datei eingetragen werden.</t>
  </si>
  <si>
    <r>
      <t>Nimm Au</t>
    </r>
    <r>
      <rPr>
        <b/>
        <sz val="12"/>
        <color indexed="10"/>
        <rFont val="Calibri"/>
        <family val="2"/>
        <scheme val="minor"/>
      </rPr>
      <t>vis</t>
    </r>
    <r>
      <rPr>
        <b/>
        <sz val="12"/>
        <color indexed="55"/>
        <rFont val="Calibri"/>
        <family val="2"/>
        <scheme val="minor"/>
      </rPr>
      <t>ta</t>
    </r>
  </si>
  <si>
    <r>
      <t xml:space="preserve">2. </t>
    </r>
    <r>
      <rPr>
        <b/>
        <sz val="10"/>
        <color indexed="10"/>
        <rFont val="Calibri"/>
        <family val="2"/>
        <scheme val="minor"/>
      </rPr>
      <t>Einträge nie verschieben</t>
    </r>
    <r>
      <rPr>
        <sz val="10"/>
        <rFont val="Calibri"/>
        <family val="2"/>
        <scheme val="minor"/>
      </rPr>
      <t>, wenn Sie sich vertippt haben.</t>
    </r>
  </si>
  <si>
    <r>
      <t xml:space="preserve">die Microsoft Hilfe, indem Sie auf das </t>
    </r>
    <r>
      <rPr>
        <u/>
        <sz val="10"/>
        <rFont val="Calibri"/>
        <family val="2"/>
        <scheme val="minor"/>
      </rPr>
      <t>?</t>
    </r>
    <r>
      <rPr>
        <sz val="10"/>
        <rFont val="Calibri"/>
        <family val="2"/>
        <scheme val="minor"/>
      </rPr>
      <t xml:space="preserve"> in der oberen</t>
    </r>
  </si>
  <si>
    <r>
      <t>Nimm Au</t>
    </r>
    <r>
      <rPr>
        <b/>
        <sz val="12"/>
        <color indexed="10"/>
        <rFont val="Calibri"/>
        <family val="2"/>
        <scheme val="minor"/>
      </rPr>
      <t>vis</t>
    </r>
    <r>
      <rPr>
        <b/>
        <sz val="12"/>
        <color indexed="55"/>
        <rFont val="Calibri"/>
        <family val="2"/>
        <scheme val="minor"/>
      </rPr>
      <t>ta - und gewinne damit Zeit</t>
    </r>
  </si>
  <si>
    <r>
      <t>für den professionellen Excel-Einsatz finden Sie unter  https://www.au</t>
    </r>
    <r>
      <rPr>
        <sz val="10"/>
        <color indexed="10"/>
        <rFont val="Calibri"/>
        <family val="2"/>
        <scheme val="minor"/>
      </rPr>
      <t>vis</t>
    </r>
    <r>
      <rPr>
        <sz val="10"/>
        <rFont val="Calibri"/>
        <family val="2"/>
        <scheme val="minor"/>
      </rPr>
      <t>ta.de.</t>
    </r>
  </si>
  <si>
    <t>© Auvista XG400</t>
  </si>
  <si>
    <r>
      <t>info@Au</t>
    </r>
    <r>
      <rPr>
        <sz val="10"/>
        <color indexed="10"/>
        <rFont val="Calibri"/>
        <family val="2"/>
      </rPr>
      <t>vis</t>
    </r>
    <r>
      <rPr>
        <sz val="10"/>
        <color indexed="8"/>
        <rFont val="Calibri"/>
        <family val="2"/>
      </rPr>
      <t>ta.de</t>
    </r>
  </si>
  <si>
    <t>Aus Anfangs- und Enddatum wird in Spalte L die Anzahl der Tage berechnet.</t>
  </si>
  <si>
    <t>Dieses Blatt ist für eigene Notizen vorgesehen.</t>
  </si>
  <si>
    <r>
      <t>Nimm Au</t>
    </r>
    <r>
      <rPr>
        <sz val="10"/>
        <color indexed="10"/>
        <rFont val="Calibri"/>
        <family val="2"/>
        <scheme val="minor"/>
      </rPr>
      <t>vis</t>
    </r>
    <r>
      <rPr>
        <sz val="10"/>
        <rFont val="Calibri"/>
        <family val="2"/>
        <scheme val="minor"/>
      </rPr>
      <t>ta - und gewinne damit Zeit</t>
    </r>
  </si>
  <si>
    <t xml:space="preserve">Diese Tabelle generiert sich automatisch!    </t>
  </si>
  <si>
    <r>
      <t>Nimm Au</t>
    </r>
    <r>
      <rPr>
        <sz val="10"/>
        <color indexed="10"/>
        <rFont val="Arial"/>
        <family val="2"/>
      </rPr>
      <t>vis</t>
    </r>
    <r>
      <rPr>
        <sz val="10"/>
        <rFont val="Arial"/>
        <family val="2"/>
      </rPr>
      <t>ta - und gewinne damit Zeit</t>
    </r>
  </si>
  <si>
    <t>Unterschiedliche Intervalle - generiert sich automatisch</t>
  </si>
  <si>
    <t>Steuer-Freibeträge</t>
  </si>
  <si>
    <t>https://www.Excel-Anwendungen.de/p/xg400-private-finanzkontrolle-mit-haushaltsbuch</t>
  </si>
  <si>
    <t>ist ohne schriftliche Zustimmung des Auvista Software Verlages unzulässig</t>
  </si>
  <si>
    <t>Gratisdatei zum Testen in den ersten 10 Zeilen.</t>
  </si>
  <si>
    <t>C7 &gt;&gt;</t>
  </si>
  <si>
    <t>Copyright © Auvista Software Verlag, München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</si>
</sst>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_ ;[Red]\-#,##0\ "/>
  </numFmts>
  <fonts count="45" x14ac:knownFonts="1">
    <font>
      <sz val="10"/>
      <name val="Arial"/>
    </font>
    <font>
      <sz val="10"/>
      <name val="Arial"/>
      <family val="2"/>
    </font>
    <font>
      <sz val="10"/>
      <color indexed="8"/>
      <name val="Arial"/>
      <family val="2"/>
    </font>
    <font>
      <sz val="10"/>
      <name val="Times New Roman"/>
      <family val="1"/>
    </font>
    <font>
      <u/>
      <sz val="7.6"/>
      <color indexed="12"/>
      <name val="Arial"/>
      <family val="2"/>
    </font>
    <font>
      <sz val="10"/>
      <name val="Arial"/>
      <family val="2"/>
    </font>
    <font>
      <sz val="8"/>
      <name val="Arial"/>
      <family val="2"/>
    </font>
    <font>
      <b/>
      <sz val="10"/>
      <color indexed="81"/>
      <name val="Arial"/>
      <family val="2"/>
    </font>
    <font>
      <sz val="10"/>
      <color indexed="81"/>
      <name val="Arial"/>
      <family val="2"/>
    </font>
    <font>
      <sz val="10"/>
      <color indexed="10"/>
      <name val="Arial"/>
      <family val="2"/>
    </font>
    <font>
      <b/>
      <sz val="9"/>
      <color rgb="FFFF66CC"/>
      <name val="Arial"/>
      <family val="2"/>
    </font>
    <font>
      <sz val="1"/>
      <color indexed="9"/>
      <name val="Calibri"/>
      <family val="2"/>
      <scheme val="minor"/>
    </font>
    <font>
      <sz val="10"/>
      <color indexed="8"/>
      <name val="Calibri"/>
      <family val="2"/>
      <scheme val="minor"/>
    </font>
    <font>
      <sz val="10"/>
      <name val="Calibri"/>
      <family val="2"/>
      <scheme val="minor"/>
    </font>
    <font>
      <b/>
      <sz val="12"/>
      <color indexed="55"/>
      <name val="Calibri"/>
      <family val="2"/>
      <scheme val="minor"/>
    </font>
    <font>
      <b/>
      <sz val="12"/>
      <color indexed="10"/>
      <name val="Calibri"/>
      <family val="2"/>
      <scheme val="minor"/>
    </font>
    <font>
      <b/>
      <sz val="10"/>
      <name val="Calibri"/>
      <family val="2"/>
      <scheme val="minor"/>
    </font>
    <font>
      <b/>
      <sz val="10"/>
      <color indexed="10"/>
      <name val="Calibri"/>
      <family val="2"/>
      <scheme val="minor"/>
    </font>
    <font>
      <sz val="10"/>
      <color indexed="12"/>
      <name val="Calibri"/>
      <family val="2"/>
      <scheme val="minor"/>
    </font>
    <font>
      <sz val="8"/>
      <color indexed="8"/>
      <name val="Calibri"/>
      <family val="2"/>
      <scheme val="minor"/>
    </font>
    <font>
      <b/>
      <i/>
      <sz val="10"/>
      <color indexed="13"/>
      <name val="Calibri"/>
      <family val="2"/>
      <scheme val="minor"/>
    </font>
    <font>
      <u/>
      <sz val="10"/>
      <name val="Calibri"/>
      <family val="2"/>
      <scheme val="minor"/>
    </font>
    <font>
      <sz val="1"/>
      <color theme="0"/>
      <name val="Calibri"/>
      <family val="2"/>
      <scheme val="minor"/>
    </font>
    <font>
      <sz val="10"/>
      <color indexed="10"/>
      <name val="Calibri"/>
      <family val="2"/>
    </font>
    <font>
      <sz val="10"/>
      <color indexed="8"/>
      <name val="Calibri"/>
      <family val="2"/>
    </font>
    <font>
      <sz val="20"/>
      <color indexed="8"/>
      <name val="Calibri"/>
      <family val="2"/>
      <scheme val="minor"/>
    </font>
    <font>
      <sz val="10"/>
      <color indexed="10"/>
      <name val="Calibri"/>
      <family val="2"/>
      <scheme val="minor"/>
    </font>
    <font>
      <sz val="12"/>
      <name val="Calibri"/>
      <family val="2"/>
      <scheme val="minor"/>
    </font>
    <font>
      <u/>
      <sz val="10"/>
      <color indexed="12"/>
      <name val="Calibri"/>
      <family val="2"/>
      <scheme val="minor"/>
    </font>
    <font>
      <sz val="10"/>
      <color theme="1"/>
      <name val="Calibri"/>
      <family val="2"/>
      <scheme val="minor"/>
    </font>
    <font>
      <sz val="1"/>
      <color theme="0" tint="-4.9989318521683403E-2"/>
      <name val="Calibri"/>
      <family val="2"/>
      <scheme val="minor"/>
    </font>
    <font>
      <sz val="10"/>
      <color indexed="9"/>
      <name val="Calibri"/>
      <family val="2"/>
      <scheme val="minor"/>
    </font>
    <font>
      <b/>
      <sz val="12"/>
      <name val="Calibri"/>
      <family val="2"/>
      <scheme val="minor"/>
    </font>
    <font>
      <b/>
      <sz val="10"/>
      <color rgb="FF00B050"/>
      <name val="Calibri"/>
      <family val="2"/>
      <scheme val="minor"/>
    </font>
    <font>
      <sz val="10"/>
      <color rgb="FF0070C0"/>
      <name val="Calibri"/>
      <family val="2"/>
      <scheme val="minor"/>
    </font>
    <font>
      <sz val="10"/>
      <color indexed="63"/>
      <name val="Calibri"/>
      <family val="2"/>
      <scheme val="minor"/>
    </font>
    <font>
      <sz val="9"/>
      <name val="Calibri"/>
      <family val="2"/>
      <scheme val="minor"/>
    </font>
    <font>
      <b/>
      <sz val="10"/>
      <color rgb="FFFF0000"/>
      <name val="Calibri"/>
      <family val="2"/>
      <scheme val="minor"/>
    </font>
    <font>
      <b/>
      <sz val="14"/>
      <name val="Calibri"/>
      <family val="2"/>
      <scheme val="minor"/>
    </font>
    <font>
      <b/>
      <sz val="10"/>
      <color theme="1"/>
      <name val="Calibri"/>
      <family val="2"/>
      <scheme val="minor"/>
    </font>
    <font>
      <sz val="9"/>
      <color theme="1"/>
      <name val="Calibri"/>
      <family val="2"/>
      <scheme val="minor"/>
    </font>
    <font>
      <sz val="10"/>
      <color rgb="FFFF0000"/>
      <name val="Calibri"/>
      <family val="2"/>
      <scheme val="minor"/>
    </font>
    <font>
      <b/>
      <sz val="9"/>
      <color rgb="FF6600CC"/>
      <name val="Arial"/>
      <family val="2"/>
    </font>
    <font>
      <sz val="10"/>
      <color rgb="FF00B050"/>
      <name val="Calibri"/>
      <family val="2"/>
      <scheme val="minor"/>
    </font>
    <font>
      <b/>
      <sz val="18"/>
      <color rgb="FFFF9933"/>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9"/>
      </bottom>
      <diagonal/>
    </border>
    <border>
      <left style="thin">
        <color indexed="10"/>
      </left>
      <right style="thin">
        <color indexed="10"/>
      </right>
      <top style="thin">
        <color indexed="10"/>
      </top>
      <bottom style="thin">
        <color indexed="10"/>
      </bottom>
      <diagonal/>
    </border>
    <border>
      <left style="thin">
        <color indexed="9"/>
      </left>
      <right style="thin">
        <color indexed="23"/>
      </right>
      <top style="thin">
        <color indexed="9"/>
      </top>
      <bottom style="thin">
        <color indexed="23"/>
      </bottom>
      <diagonal/>
    </border>
    <border>
      <left/>
      <right/>
      <top style="medium">
        <color indexed="9"/>
      </top>
      <bottom style="thin">
        <color indexed="23"/>
      </bottom>
      <diagonal/>
    </border>
    <border>
      <left/>
      <right style="thin">
        <color indexed="23"/>
      </right>
      <top style="medium">
        <color indexed="9"/>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style="thin">
        <color indexed="23"/>
      </right>
      <top style="thin">
        <color indexed="9"/>
      </top>
      <bottom/>
      <diagonal/>
    </border>
    <border>
      <left style="thin">
        <color indexed="64"/>
      </left>
      <right/>
      <top style="medium">
        <color indexed="9"/>
      </top>
      <bottom style="thin">
        <color indexed="23"/>
      </bottom>
      <diagonal/>
    </border>
    <border>
      <left/>
      <right/>
      <top/>
      <bottom style="thin">
        <color rgb="FF00B050"/>
      </bottom>
      <diagonal/>
    </border>
    <border>
      <left style="thin">
        <color indexed="64"/>
      </left>
      <right/>
      <top/>
      <bottom style="medium">
        <color indexed="9"/>
      </bottom>
      <diagonal/>
    </border>
    <border>
      <left style="thin">
        <color indexed="64"/>
      </left>
      <right/>
      <top/>
      <bottom style="thin">
        <color rgb="FF00B050"/>
      </bottom>
      <diagonal/>
    </border>
    <border>
      <left style="thin">
        <color indexed="64"/>
      </left>
      <right style="thin">
        <color indexed="64"/>
      </right>
      <top/>
      <bottom style="thin">
        <color rgb="FF00B050"/>
      </bottom>
      <diagonal/>
    </border>
    <border>
      <left/>
      <right style="thin">
        <color theme="1"/>
      </right>
      <top style="thin">
        <color rgb="FF00B050"/>
      </top>
      <bottom style="thin">
        <color indexed="9"/>
      </bottom>
      <diagonal/>
    </border>
    <border>
      <left style="thin">
        <color theme="1"/>
      </left>
      <right style="thin">
        <color indexed="64"/>
      </right>
      <top style="thin">
        <color rgb="FF00B050"/>
      </top>
      <bottom style="medium">
        <color indexed="9"/>
      </bottom>
      <diagonal/>
    </border>
    <border>
      <left style="thin">
        <color indexed="64"/>
      </left>
      <right/>
      <top/>
      <bottom style="thin">
        <color indexed="9"/>
      </bottom>
      <diagonal/>
    </border>
    <border>
      <left style="thin">
        <color indexed="64"/>
      </left>
      <right style="thin">
        <color indexed="64"/>
      </right>
      <top/>
      <bottom style="medium">
        <color indexed="9"/>
      </bottom>
      <diagonal/>
    </border>
    <border>
      <left/>
      <right style="thin">
        <color indexed="64"/>
      </right>
      <top/>
      <bottom style="thin">
        <color theme="0"/>
      </bottom>
      <diagonal/>
    </border>
    <border>
      <left/>
      <right/>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style="thin">
        <color indexed="64"/>
      </left>
      <right/>
      <top style="thin">
        <color theme="0"/>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theme="0" tint="-0.14996795556505021"/>
      </left>
      <right style="thin">
        <color theme="0" tint="-0.14996795556505021"/>
      </right>
      <top/>
      <bottom/>
      <diagonal/>
    </border>
    <border>
      <left/>
      <right/>
      <top style="thin">
        <color theme="0"/>
      </top>
      <bottom/>
      <diagonal/>
    </border>
    <border>
      <left style="thin">
        <color indexed="64"/>
      </left>
      <right/>
      <top style="thin">
        <color theme="0"/>
      </top>
      <bottom/>
      <diagonal/>
    </border>
    <border>
      <left style="thin">
        <color indexed="64"/>
      </left>
      <right/>
      <top style="mediumDashDot">
        <color indexed="64"/>
      </top>
      <bottom/>
      <diagonal/>
    </border>
    <border>
      <left/>
      <right style="thin">
        <color theme="0" tint="-0.14996795556505021"/>
      </right>
      <top style="mediumDashDot">
        <color indexed="64"/>
      </top>
      <bottom style="thin">
        <color theme="0" tint="-0.14996795556505021"/>
      </bottom>
      <diagonal/>
    </border>
    <border>
      <left style="thin">
        <color theme="0" tint="-0.14996795556505021"/>
      </left>
      <right style="thin">
        <color theme="0" tint="-0.14996795556505021"/>
      </right>
      <top style="mediumDashDot">
        <color indexed="64"/>
      </top>
      <bottom style="thin">
        <color theme="0" tint="-0.14996795556505021"/>
      </bottom>
      <diagonal/>
    </border>
    <border>
      <left style="thin">
        <color theme="0" tint="-0.14996795556505021"/>
      </left>
      <right/>
      <top style="mediumDashDot">
        <color indexed="64"/>
      </top>
      <bottom style="thin">
        <color theme="0" tint="-0.14996795556505021"/>
      </bottom>
      <diagonal/>
    </border>
    <border>
      <left/>
      <right/>
      <top style="mediumDashDot">
        <color indexed="64"/>
      </top>
      <bottom style="thin">
        <color theme="0"/>
      </bottom>
      <diagonal/>
    </border>
    <border>
      <left style="thin">
        <color indexed="64"/>
      </left>
      <right/>
      <top style="mediumDashDot">
        <color indexed="64"/>
      </top>
      <bottom style="thin">
        <color theme="0"/>
      </bottom>
      <diagonal/>
    </border>
    <border>
      <left/>
      <right/>
      <top style="mediumDashDot">
        <color indexed="64"/>
      </top>
      <bottom style="thin">
        <color theme="0" tint="-4.9989318521683403E-2"/>
      </bottom>
      <diagonal/>
    </border>
    <border>
      <left/>
      <right style="thin">
        <color indexed="64"/>
      </right>
      <top style="mediumDashDot">
        <color indexed="64"/>
      </top>
      <bottom/>
      <diagonal/>
    </border>
    <border>
      <left style="thin">
        <color indexed="64"/>
      </left>
      <right style="thin">
        <color indexed="64"/>
      </right>
      <top style="mediumDashDot">
        <color indexed="64"/>
      </top>
      <bottom style="thin">
        <color theme="0"/>
      </bottom>
      <diagonal/>
    </border>
    <border>
      <left style="thin">
        <color indexed="64"/>
      </left>
      <right style="thin">
        <color indexed="64"/>
      </right>
      <top style="thin">
        <color theme="0"/>
      </top>
      <bottom/>
      <diagonal/>
    </border>
  </borders>
  <cellStyleXfs count="10">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cellStyleXfs>
  <cellXfs count="249">
    <xf numFmtId="0" fontId="0" fillId="0" borderId="0" xfId="0"/>
    <xf numFmtId="0" fontId="0" fillId="0" borderId="0" xfId="0" applyProtection="1">
      <protection hidden="1"/>
    </xf>
    <xf numFmtId="14" fontId="0" fillId="0" borderId="0" xfId="0" applyNumberFormat="1" applyProtection="1">
      <protection hidden="1"/>
    </xf>
    <xf numFmtId="164" fontId="0" fillId="0" borderId="0" xfId="0" applyNumberFormat="1" applyProtection="1">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0" fontId="2" fillId="3" borderId="7" xfId="1" applyFont="1" applyFill="1" applyBorder="1" applyAlignment="1" applyProtection="1">
      <alignment horizontal="center" vertical="center"/>
      <protection hidden="1"/>
    </xf>
    <xf numFmtId="164" fontId="10" fillId="0" borderId="0" xfId="0" applyNumberFormat="1" applyFont="1" applyAlignment="1" applyProtection="1">
      <alignment horizontal="center"/>
      <protection hidden="1"/>
    </xf>
    <xf numFmtId="0" fontId="12" fillId="5" borderId="7" xfId="1" applyFont="1" applyFill="1" applyBorder="1" applyAlignment="1" applyProtection="1">
      <alignment horizontal="center" vertical="center"/>
      <protection hidden="1"/>
    </xf>
    <xf numFmtId="0" fontId="13" fillId="0" borderId="0" xfId="0" applyFont="1" applyProtection="1">
      <protection hidden="1"/>
    </xf>
    <xf numFmtId="0" fontId="13" fillId="2" borderId="0" xfId="0" applyFont="1" applyFill="1" applyAlignment="1" applyProtection="1">
      <alignment horizontal="center"/>
      <protection hidden="1"/>
    </xf>
    <xf numFmtId="0" fontId="19" fillId="5" borderId="8" xfId="1" applyFont="1" applyFill="1" applyBorder="1" applyAlignment="1" applyProtection="1">
      <alignment horizontal="center" vertical="center"/>
      <protection hidden="1"/>
    </xf>
    <xf numFmtId="0" fontId="12" fillId="5" borderId="9" xfId="1" applyFont="1" applyFill="1" applyBorder="1" applyAlignment="1" applyProtection="1">
      <alignment horizontal="center" vertical="center"/>
      <protection hidden="1"/>
    </xf>
    <xf numFmtId="0" fontId="12" fillId="2" borderId="1" xfId="0" applyFont="1" applyFill="1" applyBorder="1" applyAlignment="1" applyProtection="1">
      <alignment horizontal="center"/>
      <protection hidden="1"/>
    </xf>
    <xf numFmtId="0" fontId="13" fillId="2" borderId="0" xfId="0" applyFont="1" applyFill="1" applyProtection="1">
      <protection hidden="1"/>
    </xf>
    <xf numFmtId="0" fontId="13" fillId="2" borderId="1" xfId="0" applyFont="1" applyFill="1" applyBorder="1" applyAlignment="1" applyProtection="1">
      <alignment horizontal="center"/>
      <protection hidden="1"/>
    </xf>
    <xf numFmtId="0" fontId="12" fillId="5" borderId="8" xfId="1" applyFont="1" applyFill="1" applyBorder="1" applyAlignment="1" applyProtection="1">
      <alignment horizontal="center" vertical="center"/>
      <protection hidden="1"/>
    </xf>
    <xf numFmtId="0" fontId="20" fillId="2"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2" fillId="5" borderId="16" xfId="1" applyFont="1" applyFill="1" applyBorder="1" applyAlignment="1" applyProtection="1">
      <alignment horizontal="center" vertical="center"/>
      <protection hidden="1"/>
    </xf>
    <xf numFmtId="0" fontId="13" fillId="0" borderId="11" xfId="0" applyFont="1" applyBorder="1" applyProtection="1">
      <protection hidden="1"/>
    </xf>
    <xf numFmtId="0" fontId="13" fillId="2" borderId="11" xfId="0" applyFont="1" applyFill="1" applyBorder="1" applyAlignment="1" applyProtection="1">
      <alignment horizontal="center"/>
      <protection hidden="1"/>
    </xf>
    <xf numFmtId="0" fontId="13" fillId="2" borderId="11" xfId="0" applyFont="1" applyFill="1" applyBorder="1" applyProtection="1">
      <protection hidden="1"/>
    </xf>
    <xf numFmtId="164" fontId="14" fillId="0" borderId="11" xfId="0" applyNumberFormat="1" applyFont="1" applyBorder="1" applyAlignment="1" applyProtection="1">
      <alignment horizontal="center"/>
      <protection hidden="1"/>
    </xf>
    <xf numFmtId="0" fontId="13" fillId="2" borderId="12" xfId="0" applyFont="1" applyFill="1" applyBorder="1" applyProtection="1">
      <protection hidden="1"/>
    </xf>
    <xf numFmtId="0" fontId="11" fillId="2" borderId="4" xfId="0" applyFont="1" applyFill="1" applyBorder="1" applyAlignment="1" applyProtection="1">
      <alignment horizontal="left" vertical="top"/>
      <protection hidden="1"/>
    </xf>
    <xf numFmtId="164" fontId="14" fillId="0" borderId="0" xfId="0" applyNumberFormat="1" applyFont="1" applyAlignment="1" applyProtection="1">
      <alignment horizontal="center"/>
      <protection hidden="1"/>
    </xf>
    <xf numFmtId="0" fontId="14" fillId="0" borderId="0" xfId="0" applyFont="1" applyAlignment="1" applyProtection="1">
      <alignment horizontal="center"/>
      <protection hidden="1"/>
    </xf>
    <xf numFmtId="0" fontId="13" fillId="2" borderId="13" xfId="0" applyFont="1" applyFill="1" applyBorder="1" applyProtection="1">
      <protection hidden="1"/>
    </xf>
    <xf numFmtId="0" fontId="16" fillId="2" borderId="0" xfId="0" applyFont="1" applyFill="1" applyProtection="1">
      <protection hidden="1"/>
    </xf>
    <xf numFmtId="0" fontId="13" fillId="2" borderId="4" xfId="0" applyFont="1" applyFill="1" applyBorder="1" applyProtection="1">
      <protection hidden="1"/>
    </xf>
    <xf numFmtId="0" fontId="18" fillId="2" borderId="0" xfId="0" applyFont="1" applyFill="1" applyAlignment="1" applyProtection="1">
      <alignment horizontal="left"/>
      <protection hidden="1"/>
    </xf>
    <xf numFmtId="0" fontId="13" fillId="2" borderId="0" xfId="0" applyFont="1" applyFill="1" applyAlignment="1" applyProtection="1">
      <alignment horizontal="left"/>
      <protection hidden="1"/>
    </xf>
    <xf numFmtId="0" fontId="13" fillId="2" borderId="0" xfId="0" quotePrefix="1" applyFont="1" applyFill="1" applyAlignment="1" applyProtection="1">
      <alignment horizontal="left"/>
      <protection hidden="1"/>
    </xf>
    <xf numFmtId="0" fontId="12" fillId="5" borderId="17" xfId="1" applyFont="1" applyFill="1" applyBorder="1" applyAlignment="1" applyProtection="1">
      <alignment horizontal="center" vertical="center"/>
      <protection hidden="1"/>
    </xf>
    <xf numFmtId="0" fontId="13" fillId="0" borderId="4" xfId="0" applyFont="1" applyBorder="1" applyProtection="1">
      <protection hidden="1"/>
    </xf>
    <xf numFmtId="0" fontId="13" fillId="0" borderId="14" xfId="0" applyFont="1" applyBorder="1" applyProtection="1">
      <protection hidden="1"/>
    </xf>
    <xf numFmtId="0" fontId="13" fillId="0" borderId="2" xfId="0" applyFont="1" applyBorder="1" applyAlignment="1" applyProtection="1">
      <alignment horizontal="center"/>
      <protection hidden="1"/>
    </xf>
    <xf numFmtId="0" fontId="13" fillId="0" borderId="2" xfId="0" applyFont="1" applyBorder="1" applyProtection="1">
      <protection hidden="1"/>
    </xf>
    <xf numFmtId="0" fontId="13" fillId="0" borderId="15" xfId="0" applyFont="1" applyBorder="1" applyProtection="1">
      <protection hidden="1"/>
    </xf>
    <xf numFmtId="0" fontId="22" fillId="2" borderId="10" xfId="0" applyFont="1" applyFill="1" applyBorder="1" applyAlignment="1">
      <alignment horizontal="left" vertical="top"/>
    </xf>
    <xf numFmtId="0" fontId="22" fillId="2" borderId="4" xfId="0" applyFont="1" applyFill="1" applyBorder="1" applyAlignment="1">
      <alignment horizontal="left" vertical="top"/>
    </xf>
    <xf numFmtId="0" fontId="22" fillId="0" borderId="0" xfId="7" applyFont="1" applyAlignment="1">
      <alignment horizontal="left" vertical="top"/>
    </xf>
    <xf numFmtId="0" fontId="13" fillId="0" borderId="0" xfId="7" applyFont="1"/>
    <xf numFmtId="0" fontId="25" fillId="4" borderId="11" xfId="7" applyFont="1" applyFill="1" applyBorder="1" applyProtection="1">
      <protection hidden="1"/>
    </xf>
    <xf numFmtId="0" fontId="13" fillId="4" borderId="11" xfId="7" applyFont="1" applyFill="1" applyBorder="1" applyProtection="1">
      <protection hidden="1"/>
    </xf>
    <xf numFmtId="0" fontId="13" fillId="4" borderId="12" xfId="7" applyFont="1" applyFill="1" applyBorder="1" applyProtection="1">
      <protection hidden="1"/>
    </xf>
    <xf numFmtId="0" fontId="13" fillId="4" borderId="4" xfId="7" applyFont="1" applyFill="1" applyBorder="1" applyProtection="1">
      <protection hidden="1"/>
    </xf>
    <xf numFmtId="0" fontId="13" fillId="4" borderId="0" xfId="7" applyFont="1" applyFill="1" applyProtection="1">
      <protection hidden="1"/>
    </xf>
    <xf numFmtId="164" fontId="14" fillId="4" borderId="0" xfId="0" applyNumberFormat="1" applyFont="1" applyFill="1" applyAlignment="1">
      <alignment horizontal="center"/>
    </xf>
    <xf numFmtId="0" fontId="13" fillId="4" borderId="13" xfId="7" applyFont="1" applyFill="1" applyBorder="1" applyProtection="1">
      <protection hidden="1"/>
    </xf>
    <xf numFmtId="0" fontId="14" fillId="4" borderId="0" xfId="0" applyFont="1" applyFill="1" applyAlignment="1">
      <alignment horizontal="center"/>
    </xf>
    <xf numFmtId="0" fontId="13" fillId="4" borderId="0" xfId="7" applyFont="1" applyFill="1" applyAlignment="1" applyProtection="1">
      <alignment horizontal="center"/>
      <protection hidden="1"/>
    </xf>
    <xf numFmtId="0" fontId="26" fillId="4" borderId="0" xfId="5" applyFont="1" applyFill="1" applyAlignment="1" applyProtection="1">
      <alignment horizontal="left"/>
      <protection hidden="1"/>
    </xf>
    <xf numFmtId="0" fontId="13" fillId="0" borderId="6" xfId="7" applyFont="1" applyBorder="1" applyAlignment="1" applyProtection="1">
      <alignment horizontal="center"/>
      <protection locked="0"/>
    </xf>
    <xf numFmtId="0" fontId="13" fillId="4" borderId="0" xfId="7" applyFont="1" applyFill="1" applyAlignment="1" applyProtection="1">
      <alignment horizontal="left"/>
      <protection hidden="1"/>
    </xf>
    <xf numFmtId="0" fontId="13" fillId="4" borderId="0" xfId="7" applyFont="1" applyFill="1"/>
    <xf numFmtId="0" fontId="27" fillId="4" borderId="0" xfId="7" applyFont="1" applyFill="1" applyAlignment="1">
      <alignment horizontal="left"/>
    </xf>
    <xf numFmtId="0" fontId="18" fillId="4" borderId="0" xfId="5" applyFont="1" applyFill="1" applyProtection="1">
      <protection hidden="1"/>
    </xf>
    <xf numFmtId="0" fontId="28" fillId="4" borderId="0" xfId="1" applyFont="1" applyFill="1" applyBorder="1" applyAlignment="1" applyProtection="1">
      <alignment horizontal="right"/>
      <protection hidden="1"/>
    </xf>
    <xf numFmtId="0" fontId="12" fillId="4" borderId="0" xfId="7" applyFont="1" applyFill="1" applyProtection="1">
      <protection hidden="1"/>
    </xf>
    <xf numFmtId="0" fontId="13" fillId="4" borderId="0" xfId="6" applyFont="1" applyFill="1" applyProtection="1">
      <protection hidden="1"/>
    </xf>
    <xf numFmtId="0" fontId="13" fillId="4" borderId="0" xfId="0" applyFont="1" applyFill="1" applyProtection="1">
      <protection hidden="1"/>
    </xf>
    <xf numFmtId="0" fontId="13" fillId="4" borderId="0" xfId="9" applyFont="1" applyFill="1" applyProtection="1">
      <protection hidden="1"/>
    </xf>
    <xf numFmtId="0" fontId="13" fillId="4" borderId="0" xfId="5" applyFont="1" applyFill="1" applyProtection="1">
      <protection hidden="1"/>
    </xf>
    <xf numFmtId="0" fontId="13" fillId="4" borderId="0" xfId="4" applyFont="1" applyFill="1" applyProtection="1">
      <protection hidden="1"/>
    </xf>
    <xf numFmtId="0" fontId="13" fillId="4" borderId="0" xfId="3" applyFont="1" applyFill="1" applyProtection="1">
      <protection hidden="1"/>
    </xf>
    <xf numFmtId="0" fontId="13" fillId="4" borderId="0" xfId="3" quotePrefix="1" applyFont="1" applyFill="1" applyProtection="1">
      <protection hidden="1"/>
    </xf>
    <xf numFmtId="0" fontId="13" fillId="4" borderId="0" xfId="5" applyFont="1" applyFill="1"/>
    <xf numFmtId="0" fontId="29" fillId="4" borderId="0" xfId="1" applyFont="1" applyFill="1" applyBorder="1" applyAlignment="1" applyProtection="1">
      <protection hidden="1"/>
    </xf>
    <xf numFmtId="0" fontId="12" fillId="4" borderId="0" xfId="1" applyFont="1" applyFill="1" applyBorder="1" applyAlignment="1" applyProtection="1">
      <alignment horizontal="center" vertical="center"/>
      <protection hidden="1"/>
    </xf>
    <xf numFmtId="0" fontId="13" fillId="4" borderId="14" xfId="7" applyFont="1" applyFill="1" applyBorder="1" applyProtection="1">
      <protection hidden="1"/>
    </xf>
    <xf numFmtId="0" fontId="13" fillId="4" borderId="2" xfId="7" applyFont="1" applyFill="1" applyBorder="1" applyProtection="1">
      <protection hidden="1"/>
    </xf>
    <xf numFmtId="0" fontId="13" fillId="4" borderId="15" xfId="7" applyFont="1" applyFill="1" applyBorder="1" applyProtection="1">
      <protection hidden="1"/>
    </xf>
    <xf numFmtId="0" fontId="30" fillId="4" borderId="10" xfId="7" applyFont="1" applyFill="1" applyBorder="1" applyAlignment="1">
      <alignment horizontal="left" vertical="top"/>
    </xf>
    <xf numFmtId="0" fontId="16" fillId="4" borderId="0" xfId="6" applyFont="1" applyFill="1" applyProtection="1">
      <protection hidden="1"/>
    </xf>
    <xf numFmtId="0" fontId="13" fillId="4" borderId="11" xfId="0" applyFont="1" applyFill="1" applyBorder="1" applyProtection="1">
      <protection hidden="1"/>
    </xf>
    <xf numFmtId="0" fontId="16" fillId="4" borderId="11" xfId="8" applyFont="1" applyFill="1" applyBorder="1" applyAlignment="1" applyProtection="1">
      <alignment horizontal="center"/>
      <protection hidden="1"/>
    </xf>
    <xf numFmtId="14" fontId="13" fillId="4" borderId="11" xfId="0" applyNumberFormat="1" applyFont="1" applyFill="1" applyBorder="1" applyProtection="1">
      <protection hidden="1"/>
    </xf>
    <xf numFmtId="164" fontId="13" fillId="4" borderId="11" xfId="0" applyNumberFormat="1" applyFont="1" applyFill="1" applyBorder="1" applyProtection="1">
      <protection hidden="1"/>
    </xf>
    <xf numFmtId="0" fontId="12" fillId="4" borderId="11" xfId="0" applyFont="1" applyFill="1" applyBorder="1" applyAlignment="1" applyProtection="1">
      <alignment horizontal="center"/>
      <protection hidden="1"/>
    </xf>
    <xf numFmtId="0" fontId="13" fillId="4" borderId="11" xfId="0" applyFont="1" applyFill="1" applyBorder="1" applyAlignment="1" applyProtection="1">
      <alignment horizontal="center"/>
      <protection hidden="1"/>
    </xf>
    <xf numFmtId="0" fontId="13" fillId="4" borderId="12" xfId="0" applyFont="1" applyFill="1" applyBorder="1" applyProtection="1">
      <protection hidden="1"/>
    </xf>
    <xf numFmtId="0" fontId="13" fillId="4" borderId="4" xfId="0" applyFont="1" applyFill="1" applyBorder="1" applyProtection="1">
      <protection hidden="1"/>
    </xf>
    <xf numFmtId="0" fontId="16" fillId="4" borderId="0" xfId="8" applyFont="1" applyFill="1" applyAlignment="1" applyProtection="1">
      <alignment horizontal="center"/>
      <protection hidden="1"/>
    </xf>
    <xf numFmtId="14" fontId="13" fillId="4" borderId="0" xfId="0" applyNumberFormat="1" applyFont="1" applyFill="1" applyProtection="1">
      <protection hidden="1"/>
    </xf>
    <xf numFmtId="164" fontId="13" fillId="4" borderId="0" xfId="0" applyNumberFormat="1" applyFont="1" applyFill="1" applyProtection="1">
      <protection hidden="1"/>
    </xf>
    <xf numFmtId="0" fontId="12" fillId="4" borderId="0" xfId="0" applyFont="1" applyFill="1" applyAlignment="1" applyProtection="1">
      <alignment horizontal="center"/>
      <protection hidden="1"/>
    </xf>
    <xf numFmtId="0" fontId="13" fillId="4" borderId="0" xfId="0" applyFont="1" applyFill="1" applyAlignment="1" applyProtection="1">
      <alignment horizontal="center"/>
      <protection hidden="1"/>
    </xf>
    <xf numFmtId="0" fontId="12" fillId="4" borderId="0" xfId="0" applyFont="1" applyFill="1" applyProtection="1">
      <protection hidden="1"/>
    </xf>
    <xf numFmtId="0" fontId="31" fillId="4" borderId="0" xfId="0" applyFont="1" applyFill="1" applyAlignment="1" applyProtection="1">
      <alignment horizontal="center"/>
      <protection hidden="1"/>
    </xf>
    <xf numFmtId="0" fontId="13" fillId="4" borderId="13" xfId="0" applyFont="1" applyFill="1" applyBorder="1" applyProtection="1">
      <protection hidden="1"/>
    </xf>
    <xf numFmtId="0" fontId="32" fillId="4" borderId="0" xfId="8" applyFont="1" applyFill="1" applyAlignment="1" applyProtection="1">
      <alignment horizontal="center"/>
      <protection hidden="1"/>
    </xf>
    <xf numFmtId="0" fontId="33" fillId="4" borderId="0" xfId="0" applyFont="1" applyFill="1" applyAlignment="1" applyProtection="1">
      <alignment horizontal="right"/>
      <protection hidden="1"/>
    </xf>
    <xf numFmtId="164" fontId="33" fillId="4" borderId="0" xfId="0" applyNumberFormat="1" applyFont="1" applyFill="1" applyAlignment="1" applyProtection="1">
      <alignment horizontal="right"/>
      <protection hidden="1"/>
    </xf>
    <xf numFmtId="0" fontId="13" fillId="4" borderId="14" xfId="0" applyFont="1" applyFill="1" applyBorder="1" applyProtection="1">
      <protection hidden="1"/>
    </xf>
    <xf numFmtId="0" fontId="13" fillId="4" borderId="2" xfId="0" applyFont="1" applyFill="1" applyBorder="1" applyProtection="1">
      <protection hidden="1"/>
    </xf>
    <xf numFmtId="14" fontId="13" fillId="4" borderId="2" xfId="0" applyNumberFormat="1" applyFont="1" applyFill="1" applyBorder="1" applyAlignment="1" applyProtection="1">
      <alignment horizontal="center"/>
      <protection hidden="1"/>
    </xf>
    <xf numFmtId="164" fontId="13" fillId="4" borderId="2" xfId="0" applyNumberFormat="1" applyFont="1" applyFill="1" applyBorder="1" applyAlignment="1" applyProtection="1">
      <alignment horizontal="center"/>
      <protection hidden="1"/>
    </xf>
    <xf numFmtId="0" fontId="13" fillId="4" borderId="2" xfId="0" applyFont="1" applyFill="1" applyBorder="1" applyAlignment="1" applyProtection="1">
      <alignment horizontal="center"/>
      <protection hidden="1"/>
    </xf>
    <xf numFmtId="0" fontId="12" fillId="4" borderId="2" xfId="0" applyFont="1" applyFill="1" applyBorder="1" applyAlignment="1" applyProtection="1">
      <alignment horizontal="center"/>
      <protection hidden="1"/>
    </xf>
    <xf numFmtId="0" fontId="13" fillId="4" borderId="13" xfId="0" applyFont="1" applyFill="1" applyBorder="1" applyAlignment="1" applyProtection="1">
      <alignment horizontal="right"/>
      <protection hidden="1"/>
    </xf>
    <xf numFmtId="14" fontId="13" fillId="4" borderId="0" xfId="0" applyNumberFormat="1" applyFont="1" applyFill="1" applyAlignment="1" applyProtection="1">
      <alignment horizontal="center"/>
      <protection hidden="1"/>
    </xf>
    <xf numFmtId="14" fontId="13" fillId="4" borderId="0" xfId="0" applyNumberFormat="1" applyFont="1" applyFill="1" applyAlignment="1" applyProtection="1">
      <alignment horizontal="right"/>
      <protection hidden="1"/>
    </xf>
    <xf numFmtId="164" fontId="13" fillId="4" borderId="0" xfId="0" applyNumberFormat="1" applyFont="1" applyFill="1" applyAlignment="1" applyProtection="1">
      <alignment horizontal="right"/>
      <protection hidden="1"/>
    </xf>
    <xf numFmtId="0" fontId="13" fillId="4" borderId="0" xfId="0" applyFont="1" applyFill="1" applyAlignment="1" applyProtection="1">
      <alignment horizontal="left"/>
      <protection hidden="1"/>
    </xf>
    <xf numFmtId="14" fontId="35" fillId="4" borderId="0" xfId="0" applyNumberFormat="1" applyFont="1" applyFill="1" applyAlignment="1" applyProtection="1">
      <alignment horizontal="right"/>
      <protection hidden="1"/>
    </xf>
    <xf numFmtId="164" fontId="35" fillId="4" borderId="0" xfId="0" applyNumberFormat="1" applyFont="1" applyFill="1" applyAlignment="1" applyProtection="1">
      <alignment horizontal="right"/>
      <protection hidden="1"/>
    </xf>
    <xf numFmtId="0" fontId="13" fillId="4" borderId="0" xfId="0" applyFont="1" applyFill="1" applyAlignment="1" applyProtection="1">
      <alignment horizontal="right"/>
      <protection hidden="1"/>
    </xf>
    <xf numFmtId="0" fontId="13" fillId="0" borderId="4" xfId="0" applyFont="1" applyBorder="1" applyProtection="1">
      <protection locked="0"/>
    </xf>
    <xf numFmtId="14" fontId="13" fillId="4" borderId="2" xfId="0" applyNumberFormat="1" applyFont="1" applyFill="1" applyBorder="1" applyProtection="1">
      <protection hidden="1"/>
    </xf>
    <xf numFmtId="164" fontId="13" fillId="4" borderId="2" xfId="0" applyNumberFormat="1" applyFont="1" applyFill="1" applyBorder="1" applyProtection="1">
      <protection hidden="1"/>
    </xf>
    <xf numFmtId="0" fontId="13" fillId="4" borderId="15" xfId="0" applyFont="1" applyFill="1" applyBorder="1" applyProtection="1">
      <protection hidden="1"/>
    </xf>
    <xf numFmtId="14" fontId="13" fillId="0" borderId="0" xfId="0" applyNumberFormat="1" applyFont="1" applyProtection="1">
      <protection hidden="1"/>
    </xf>
    <xf numFmtId="164" fontId="13" fillId="0" borderId="0" xfId="0" applyNumberFormat="1" applyFont="1" applyProtection="1">
      <protection hidden="1"/>
    </xf>
    <xf numFmtId="0" fontId="12" fillId="0" borderId="0" xfId="0" applyFont="1" applyAlignment="1" applyProtection="1">
      <alignment horizontal="center"/>
      <protection hidden="1"/>
    </xf>
    <xf numFmtId="0" fontId="13" fillId="0" borderId="0" xfId="0" applyFont="1" applyAlignment="1" applyProtection="1">
      <alignment horizontal="left"/>
      <protection hidden="1"/>
    </xf>
    <xf numFmtId="0" fontId="39" fillId="4" borderId="0" xfId="8" applyFont="1" applyFill="1" applyAlignment="1" applyProtection="1">
      <alignment horizontal="center"/>
      <protection hidden="1"/>
    </xf>
    <xf numFmtId="0" fontId="29" fillId="4" borderId="4" xfId="0" applyFont="1" applyFill="1" applyBorder="1" applyAlignment="1" applyProtection="1">
      <alignment horizontal="right"/>
      <protection hidden="1"/>
    </xf>
    <xf numFmtId="0" fontId="29" fillId="4" borderId="3" xfId="0" applyFont="1" applyFill="1" applyBorder="1" applyProtection="1">
      <protection hidden="1"/>
    </xf>
    <xf numFmtId="0" fontId="29" fillId="4" borderId="3" xfId="0" applyFont="1" applyFill="1" applyBorder="1" applyAlignment="1" applyProtection="1">
      <alignment horizontal="center"/>
      <protection hidden="1"/>
    </xf>
    <xf numFmtId="0" fontId="29" fillId="4" borderId="4" xfId="0" applyFont="1" applyFill="1" applyBorder="1" applyAlignment="1" applyProtection="1">
      <alignment horizontal="center"/>
      <protection hidden="1"/>
    </xf>
    <xf numFmtId="0" fontId="40" fillId="4" borderId="5" xfId="0" applyFont="1" applyFill="1" applyBorder="1" applyAlignment="1" applyProtection="1">
      <alignment horizontal="left"/>
      <protection hidden="1"/>
    </xf>
    <xf numFmtId="164" fontId="39" fillId="4" borderId="19" xfId="0" applyNumberFormat="1" applyFont="1" applyFill="1" applyBorder="1" applyAlignment="1" applyProtection="1">
      <alignment horizontal="right"/>
      <protection hidden="1"/>
    </xf>
    <xf numFmtId="0" fontId="29" fillId="4" borderId="0" xfId="0" applyFont="1" applyFill="1" applyAlignment="1" applyProtection="1">
      <alignment horizontal="center"/>
      <protection hidden="1"/>
    </xf>
    <xf numFmtId="0" fontId="29" fillId="4" borderId="0" xfId="0" applyFont="1" applyFill="1" applyAlignment="1" applyProtection="1">
      <alignment horizontal="left"/>
      <protection hidden="1"/>
    </xf>
    <xf numFmtId="0" fontId="29" fillId="4" borderId="18" xfId="0" applyFont="1" applyFill="1" applyBorder="1" applyAlignment="1" applyProtection="1">
      <alignment horizontal="left"/>
      <protection hidden="1"/>
    </xf>
    <xf numFmtId="0" fontId="40" fillId="4" borderId="22" xfId="0" applyFont="1" applyFill="1" applyBorder="1" applyAlignment="1" applyProtection="1">
      <alignment horizontal="left"/>
      <protection hidden="1"/>
    </xf>
    <xf numFmtId="164" fontId="39" fillId="4" borderId="23" xfId="0" applyNumberFormat="1" applyFont="1" applyFill="1" applyBorder="1" applyAlignment="1" applyProtection="1">
      <alignment horizontal="right"/>
      <protection hidden="1"/>
    </xf>
    <xf numFmtId="0" fontId="13" fillId="4" borderId="11" xfId="0" applyFont="1" applyFill="1" applyBorder="1" applyAlignment="1" applyProtection="1">
      <alignment horizontal="left"/>
      <protection hidden="1"/>
    </xf>
    <xf numFmtId="0" fontId="38" fillId="4" borderId="11" xfId="8" applyFont="1" applyFill="1" applyBorder="1" applyAlignment="1" applyProtection="1">
      <alignment horizontal="center"/>
      <protection hidden="1"/>
    </xf>
    <xf numFmtId="0" fontId="13" fillId="4" borderId="0" xfId="8" applyFont="1" applyFill="1" applyAlignment="1" applyProtection="1">
      <alignment horizontal="center"/>
      <protection hidden="1"/>
    </xf>
    <xf numFmtId="0" fontId="41" fillId="4" borderId="13" xfId="0" applyFont="1" applyFill="1" applyBorder="1" applyAlignment="1" applyProtection="1">
      <alignment horizontal="right"/>
      <protection hidden="1"/>
    </xf>
    <xf numFmtId="0" fontId="29" fillId="4" borderId="4" xfId="0" applyFont="1" applyFill="1" applyBorder="1" applyProtection="1">
      <protection hidden="1"/>
    </xf>
    <xf numFmtId="0" fontId="29" fillId="4" borderId="0" xfId="0" applyFont="1" applyFill="1" applyProtection="1">
      <protection hidden="1"/>
    </xf>
    <xf numFmtId="0" fontId="29" fillId="4" borderId="13" xfId="0" applyFont="1" applyFill="1" applyBorder="1" applyProtection="1">
      <protection hidden="1"/>
    </xf>
    <xf numFmtId="0" fontId="29" fillId="4" borderId="20" xfId="0" applyFont="1" applyFill="1" applyBorder="1" applyProtection="1">
      <protection hidden="1"/>
    </xf>
    <xf numFmtId="0" fontId="29" fillId="4" borderId="24" xfId="0" applyFont="1" applyFill="1" applyBorder="1" applyAlignment="1" applyProtection="1">
      <alignment horizontal="center"/>
      <protection hidden="1"/>
    </xf>
    <xf numFmtId="164" fontId="39" fillId="4" borderId="25" xfId="0" applyNumberFormat="1" applyFont="1" applyFill="1" applyBorder="1" applyAlignment="1" applyProtection="1">
      <alignment horizontal="right"/>
      <protection hidden="1"/>
    </xf>
    <xf numFmtId="0" fontId="29" fillId="4" borderId="14" xfId="0" applyFont="1" applyFill="1" applyBorder="1" applyProtection="1">
      <protection hidden="1"/>
    </xf>
    <xf numFmtId="0" fontId="29" fillId="4" borderId="2" xfId="0" applyFont="1" applyFill="1" applyBorder="1" applyAlignment="1" applyProtection="1">
      <alignment horizontal="left"/>
      <protection hidden="1"/>
    </xf>
    <xf numFmtId="0" fontId="29" fillId="4" borderId="2" xfId="0" applyFont="1" applyFill="1" applyBorder="1" applyProtection="1">
      <protection hidden="1"/>
    </xf>
    <xf numFmtId="0" fontId="29" fillId="4" borderId="2" xfId="0" applyFont="1" applyFill="1" applyBorder="1" applyAlignment="1" applyProtection="1">
      <alignment horizontal="center"/>
      <protection hidden="1"/>
    </xf>
    <xf numFmtId="0" fontId="29" fillId="4" borderId="15" xfId="0" applyFont="1" applyFill="1" applyBorder="1" applyProtection="1">
      <protection hidden="1"/>
    </xf>
    <xf numFmtId="0" fontId="22" fillId="0" borderId="10" xfId="0" applyFont="1" applyBorder="1" applyAlignment="1">
      <alignment horizontal="left" vertical="top"/>
    </xf>
    <xf numFmtId="164" fontId="13" fillId="4" borderId="27" xfId="0" applyNumberFormat="1" applyFont="1" applyFill="1" applyBorder="1" applyAlignment="1" applyProtection="1">
      <alignment horizontal="right"/>
      <protection hidden="1"/>
    </xf>
    <xf numFmtId="164" fontId="34" fillId="4" borderId="26" xfId="0" applyNumberFormat="1" applyFont="1" applyFill="1" applyBorder="1" applyProtection="1">
      <protection hidden="1"/>
    </xf>
    <xf numFmtId="164" fontId="35" fillId="4" borderId="28" xfId="0" applyNumberFormat="1" applyFont="1" applyFill="1" applyBorder="1" applyAlignment="1" applyProtection="1">
      <alignment horizontal="right"/>
      <protection hidden="1"/>
    </xf>
    <xf numFmtId="164" fontId="34" fillId="4" borderId="29" xfId="0" applyNumberFormat="1" applyFont="1" applyFill="1" applyBorder="1" applyProtection="1">
      <protection hidden="1"/>
    </xf>
    <xf numFmtId="0" fontId="12" fillId="4" borderId="27" xfId="0" applyFont="1" applyFill="1" applyBorder="1" applyAlignment="1" applyProtection="1">
      <alignment horizontal="center"/>
      <protection hidden="1"/>
    </xf>
    <xf numFmtId="164" fontId="37" fillId="4" borderId="30" xfId="0" applyNumberFormat="1" applyFont="1" applyFill="1" applyBorder="1" applyAlignment="1" applyProtection="1">
      <alignment horizontal="right"/>
      <protection hidden="1"/>
    </xf>
    <xf numFmtId="0" fontId="12" fillId="4" borderId="28" xfId="0" applyFont="1" applyFill="1" applyBorder="1" applyAlignment="1" applyProtection="1">
      <alignment horizontal="center"/>
      <protection hidden="1"/>
    </xf>
    <xf numFmtId="164" fontId="37" fillId="4" borderId="31" xfId="0" applyNumberFormat="1" applyFont="1" applyFill="1" applyBorder="1" applyAlignment="1" applyProtection="1">
      <alignment horizontal="right"/>
      <protection hidden="1"/>
    </xf>
    <xf numFmtId="4" fontId="13" fillId="0" borderId="32" xfId="0" applyNumberFormat="1" applyFont="1" applyBorder="1" applyProtection="1">
      <protection locked="0"/>
    </xf>
    <xf numFmtId="4" fontId="13" fillId="0" borderId="33" xfId="0" applyNumberFormat="1" applyFont="1" applyBorder="1" applyProtection="1">
      <protection locked="0"/>
    </xf>
    <xf numFmtId="4" fontId="13" fillId="0" borderId="34" xfId="0" applyNumberFormat="1" applyFont="1" applyBorder="1" applyProtection="1">
      <protection locked="0"/>
    </xf>
    <xf numFmtId="0" fontId="36" fillId="0" borderId="35" xfId="0" applyFont="1" applyBorder="1" applyProtection="1">
      <protection locked="0"/>
    </xf>
    <xf numFmtId="0" fontId="36" fillId="0" borderId="36" xfId="0" applyFont="1" applyBorder="1" applyProtection="1">
      <protection locked="0"/>
    </xf>
    <xf numFmtId="14" fontId="36" fillId="0" borderId="36" xfId="0" applyNumberFormat="1" applyFont="1" applyBorder="1" applyProtection="1">
      <protection locked="0"/>
    </xf>
    <xf numFmtId="164" fontId="36" fillId="0" borderId="36" xfId="0" applyNumberFormat="1" applyFont="1" applyBorder="1" applyAlignment="1" applyProtection="1">
      <alignment horizontal="center"/>
      <protection locked="0"/>
    </xf>
    <xf numFmtId="10" fontId="36" fillId="0" borderId="36" xfId="2" applyNumberFormat="1" applyFont="1" applyBorder="1" applyAlignment="1" applyProtection="1">
      <alignment horizontal="center"/>
      <protection locked="0"/>
    </xf>
    <xf numFmtId="0" fontId="12" fillId="0" borderId="37" xfId="0" applyFont="1" applyBorder="1" applyAlignment="1" applyProtection="1">
      <alignment horizontal="center"/>
      <protection locked="0"/>
    </xf>
    <xf numFmtId="0" fontId="36" fillId="0" borderId="38" xfId="0" applyFont="1" applyBorder="1" applyProtection="1">
      <protection locked="0"/>
    </xf>
    <xf numFmtId="0" fontId="36" fillId="0" borderId="39" xfId="0" applyFont="1" applyBorder="1" applyProtection="1">
      <protection locked="0"/>
    </xf>
    <xf numFmtId="14" fontId="36" fillId="0" borderId="39" xfId="0" applyNumberFormat="1" applyFont="1" applyBorder="1" applyProtection="1">
      <protection locked="0"/>
    </xf>
    <xf numFmtId="164" fontId="36" fillId="0" borderId="39" xfId="0" applyNumberFormat="1" applyFont="1" applyBorder="1" applyAlignment="1" applyProtection="1">
      <alignment horizontal="center"/>
      <protection locked="0"/>
    </xf>
    <xf numFmtId="10" fontId="36" fillId="0" borderId="39" xfId="2" applyNumberFormat="1" applyFont="1" applyBorder="1" applyAlignment="1" applyProtection="1">
      <alignment horizontal="center"/>
      <protection locked="0"/>
    </xf>
    <xf numFmtId="0" fontId="12" fillId="0" borderId="40" xfId="0" applyFont="1" applyBorder="1" applyAlignment="1" applyProtection="1">
      <alignment horizontal="center"/>
      <protection locked="0"/>
    </xf>
    <xf numFmtId="0" fontId="36" fillId="0" borderId="39" xfId="0" quotePrefix="1" applyFont="1" applyBorder="1" applyProtection="1">
      <protection locked="0"/>
    </xf>
    <xf numFmtId="0" fontId="36" fillId="0" borderId="41" xfId="0" applyFont="1" applyBorder="1" applyProtection="1">
      <protection locked="0"/>
    </xf>
    <xf numFmtId="0" fontId="36" fillId="0" borderId="42" xfId="0" applyFont="1" applyBorder="1" applyProtection="1">
      <protection locked="0"/>
    </xf>
    <xf numFmtId="14" fontId="36" fillId="0" borderId="42" xfId="0" applyNumberFormat="1" applyFont="1" applyBorder="1" applyProtection="1">
      <protection locked="0"/>
    </xf>
    <xf numFmtId="164" fontId="36" fillId="0" borderId="42" xfId="0" applyNumberFormat="1" applyFont="1" applyBorder="1" applyAlignment="1" applyProtection="1">
      <alignment horizontal="center"/>
      <protection locked="0"/>
    </xf>
    <xf numFmtId="10" fontId="36" fillId="0" borderId="42" xfId="2" applyNumberFormat="1" applyFont="1" applyBorder="1" applyAlignment="1" applyProtection="1">
      <alignment horizontal="center"/>
      <protection locked="0"/>
    </xf>
    <xf numFmtId="0" fontId="12" fillId="0" borderId="43" xfId="0" applyFont="1" applyBorder="1" applyAlignment="1" applyProtection="1">
      <alignment horizontal="center"/>
      <protection locked="0"/>
    </xf>
    <xf numFmtId="164" fontId="42" fillId="0" borderId="0" xfId="0" applyNumberFormat="1" applyFont="1" applyAlignment="1" applyProtection="1">
      <alignment horizontal="left"/>
      <protection hidden="1"/>
    </xf>
    <xf numFmtId="0" fontId="12" fillId="5" borderId="7" xfId="1" applyFont="1" applyFill="1" applyBorder="1" applyAlignment="1" applyProtection="1">
      <alignment horizontal="center"/>
      <protection hidden="1"/>
    </xf>
    <xf numFmtId="0" fontId="29" fillId="4" borderId="30" xfId="0" applyFont="1" applyFill="1" applyBorder="1" applyAlignment="1" applyProtection="1">
      <alignment horizontal="center"/>
      <protection hidden="1"/>
    </xf>
    <xf numFmtId="0" fontId="40" fillId="4" borderId="27" xfId="0" applyFont="1" applyFill="1" applyBorder="1" applyAlignment="1" applyProtection="1">
      <alignment horizontal="left"/>
      <protection hidden="1"/>
    </xf>
    <xf numFmtId="164" fontId="29" fillId="4" borderId="30" xfId="0" applyNumberFormat="1" applyFont="1" applyFill="1" applyBorder="1" applyAlignment="1" applyProtection="1">
      <alignment horizontal="right"/>
      <protection hidden="1"/>
    </xf>
    <xf numFmtId="165" fontId="29" fillId="4" borderId="44" xfId="0" applyNumberFormat="1" applyFont="1" applyFill="1" applyBorder="1" applyAlignment="1" applyProtection="1">
      <alignment horizontal="right"/>
      <protection hidden="1"/>
    </xf>
    <xf numFmtId="164" fontId="29" fillId="4" borderId="44" xfId="0" applyNumberFormat="1" applyFont="1" applyFill="1" applyBorder="1" applyAlignment="1" applyProtection="1">
      <alignment horizontal="right"/>
      <protection hidden="1"/>
    </xf>
    <xf numFmtId="0" fontId="29" fillId="4" borderId="31" xfId="0" applyFont="1" applyFill="1" applyBorder="1" applyAlignment="1" applyProtection="1">
      <alignment horizontal="center"/>
      <protection hidden="1"/>
    </xf>
    <xf numFmtId="0" fontId="40" fillId="4" borderId="28" xfId="0" applyFont="1" applyFill="1" applyBorder="1" applyAlignment="1" applyProtection="1">
      <alignment horizontal="left"/>
      <protection hidden="1"/>
    </xf>
    <xf numFmtId="164" fontId="29" fillId="4" borderId="31" xfId="0" applyNumberFormat="1" applyFont="1" applyFill="1" applyBorder="1" applyAlignment="1" applyProtection="1">
      <alignment horizontal="right"/>
      <protection hidden="1"/>
    </xf>
    <xf numFmtId="165" fontId="29" fillId="4" borderId="45" xfId="0" applyNumberFormat="1" applyFont="1" applyFill="1" applyBorder="1" applyAlignment="1" applyProtection="1">
      <alignment horizontal="right"/>
      <protection hidden="1"/>
    </xf>
    <xf numFmtId="164" fontId="29" fillId="4" borderId="45" xfId="0" applyNumberFormat="1" applyFont="1" applyFill="1" applyBorder="1" applyAlignment="1" applyProtection="1">
      <alignment horizontal="right"/>
      <protection hidden="1"/>
    </xf>
    <xf numFmtId="0" fontId="29" fillId="4" borderId="20" xfId="0" applyFont="1" applyFill="1" applyBorder="1" applyAlignment="1" applyProtection="1">
      <alignment horizontal="center" vertical="top"/>
      <protection hidden="1"/>
    </xf>
    <xf numFmtId="0" fontId="29" fillId="4" borderId="21" xfId="0" applyFont="1" applyFill="1" applyBorder="1" applyAlignment="1" applyProtection="1">
      <alignment horizontal="center" vertical="top"/>
      <protection hidden="1"/>
    </xf>
    <xf numFmtId="0" fontId="13" fillId="4" borderId="46" xfId="0" applyFont="1" applyFill="1" applyBorder="1" applyAlignment="1" applyProtection="1">
      <alignment vertical="top"/>
      <protection hidden="1"/>
    </xf>
    <xf numFmtId="14" fontId="13" fillId="4" borderId="46" xfId="0" applyNumberFormat="1" applyFont="1" applyFill="1" applyBorder="1" applyAlignment="1" applyProtection="1">
      <alignment horizontal="center" vertical="top"/>
      <protection hidden="1"/>
    </xf>
    <xf numFmtId="164" fontId="13" fillId="4" borderId="46" xfId="0" applyNumberFormat="1" applyFont="1" applyFill="1" applyBorder="1" applyAlignment="1" applyProtection="1">
      <alignment horizontal="center" vertical="top"/>
      <protection hidden="1"/>
    </xf>
    <xf numFmtId="0" fontId="13" fillId="4" borderId="46" xfId="0" applyFont="1" applyFill="1" applyBorder="1" applyAlignment="1" applyProtection="1">
      <alignment horizontal="center" vertical="top"/>
      <protection hidden="1"/>
    </xf>
    <xf numFmtId="0" fontId="12" fillId="4" borderId="46" xfId="0" applyFont="1" applyFill="1" applyBorder="1" applyAlignment="1" applyProtection="1">
      <alignment horizontal="center" vertical="top"/>
      <protection hidden="1"/>
    </xf>
    <xf numFmtId="0" fontId="30" fillId="4" borderId="10" xfId="7" applyFont="1" applyFill="1" applyBorder="1" applyAlignment="1" applyProtection="1">
      <alignment horizontal="left" vertical="top"/>
      <protection hidden="1"/>
    </xf>
    <xf numFmtId="0" fontId="36" fillId="0" borderId="35" xfId="0" applyFont="1" applyBorder="1" applyProtection="1">
      <protection hidden="1"/>
    </xf>
    <xf numFmtId="0" fontId="36" fillId="0" borderId="36" xfId="0" applyFont="1" applyBorder="1" applyProtection="1">
      <protection hidden="1"/>
    </xf>
    <xf numFmtId="14" fontId="36" fillId="0" borderId="36" xfId="0" applyNumberFormat="1" applyFont="1" applyBorder="1" applyProtection="1">
      <protection hidden="1"/>
    </xf>
    <xf numFmtId="164" fontId="36" fillId="0" borderId="36" xfId="0" applyNumberFormat="1" applyFont="1" applyBorder="1" applyAlignment="1" applyProtection="1">
      <alignment horizontal="center"/>
      <protection hidden="1"/>
    </xf>
    <xf numFmtId="10" fontId="36" fillId="0" borderId="36" xfId="2" applyNumberFormat="1" applyFont="1" applyBorder="1" applyAlignment="1" applyProtection="1">
      <alignment horizontal="center"/>
      <protection hidden="1"/>
    </xf>
    <xf numFmtId="0" fontId="12" fillId="0" borderId="37" xfId="0" applyFont="1" applyBorder="1" applyAlignment="1" applyProtection="1">
      <alignment horizontal="center"/>
      <protection hidden="1"/>
    </xf>
    <xf numFmtId="4" fontId="13" fillId="0" borderId="32" xfId="0" applyNumberFormat="1" applyFont="1" applyBorder="1" applyProtection="1">
      <protection hidden="1"/>
    </xf>
    <xf numFmtId="0" fontId="36" fillId="0" borderId="38" xfId="0" applyFont="1" applyBorder="1" applyProtection="1">
      <protection hidden="1"/>
    </xf>
    <xf numFmtId="0" fontId="36" fillId="0" borderId="39" xfId="0" applyFont="1" applyBorder="1" applyProtection="1">
      <protection hidden="1"/>
    </xf>
    <xf numFmtId="14" fontId="36" fillId="0" borderId="39" xfId="0" applyNumberFormat="1" applyFont="1" applyBorder="1" applyProtection="1">
      <protection hidden="1"/>
    </xf>
    <xf numFmtId="164" fontId="36" fillId="0" borderId="39" xfId="0" applyNumberFormat="1" applyFont="1" applyBorder="1" applyAlignment="1" applyProtection="1">
      <alignment horizontal="center"/>
      <protection hidden="1"/>
    </xf>
    <xf numFmtId="10" fontId="36" fillId="0" borderId="39" xfId="2" applyNumberFormat="1" applyFont="1" applyBorder="1" applyAlignment="1" applyProtection="1">
      <alignment horizontal="center"/>
      <protection hidden="1"/>
    </xf>
    <xf numFmtId="0" fontId="12" fillId="0" borderId="40" xfId="0" applyFont="1" applyBorder="1" applyAlignment="1" applyProtection="1">
      <alignment horizontal="center"/>
      <protection hidden="1"/>
    </xf>
    <xf numFmtId="4" fontId="13" fillId="0" borderId="33" xfId="0" applyNumberFormat="1" applyFont="1" applyBorder="1" applyProtection="1">
      <protection hidden="1"/>
    </xf>
    <xf numFmtId="0" fontId="36" fillId="0" borderId="39" xfId="0" quotePrefix="1" applyFont="1" applyBorder="1" applyProtection="1">
      <protection hidden="1"/>
    </xf>
    <xf numFmtId="0" fontId="36" fillId="0" borderId="41" xfId="0" applyFont="1" applyBorder="1" applyProtection="1">
      <protection hidden="1"/>
    </xf>
    <xf numFmtId="0" fontId="36" fillId="0" borderId="42" xfId="0" applyFont="1" applyBorder="1" applyProtection="1">
      <protection hidden="1"/>
    </xf>
    <xf numFmtId="0" fontId="36" fillId="0" borderId="42" xfId="0" quotePrefix="1" applyFont="1" applyBorder="1" applyProtection="1">
      <protection hidden="1"/>
    </xf>
    <xf numFmtId="14" fontId="36" fillId="0" borderId="42" xfId="0" applyNumberFormat="1" applyFont="1" applyBorder="1" applyProtection="1">
      <protection hidden="1"/>
    </xf>
    <xf numFmtId="164" fontId="36" fillId="0" borderId="42" xfId="0" applyNumberFormat="1" applyFont="1" applyBorder="1" applyAlignment="1" applyProtection="1">
      <alignment horizontal="center"/>
      <protection hidden="1"/>
    </xf>
    <xf numFmtId="10" fontId="36" fillId="0" borderId="42" xfId="2" applyNumberFormat="1" applyFont="1" applyBorder="1" applyAlignment="1" applyProtection="1">
      <alignment horizontal="center"/>
      <protection hidden="1"/>
    </xf>
    <xf numFmtId="0" fontId="12" fillId="0" borderId="43" xfId="0" applyFont="1" applyBorder="1" applyAlignment="1" applyProtection="1">
      <alignment horizontal="center"/>
      <protection hidden="1"/>
    </xf>
    <xf numFmtId="4" fontId="13" fillId="0" borderId="34" xfId="0" applyNumberFormat="1" applyFont="1" applyBorder="1" applyProtection="1">
      <protection hidden="1"/>
    </xf>
    <xf numFmtId="164" fontId="43" fillId="4" borderId="0" xfId="0" applyNumberFormat="1" applyFont="1" applyFill="1" applyAlignment="1" applyProtection="1">
      <alignment horizontal="right"/>
      <protection hidden="1"/>
    </xf>
    <xf numFmtId="0" fontId="12" fillId="4" borderId="47" xfId="0" applyFont="1" applyFill="1" applyBorder="1" applyAlignment="1" applyProtection="1">
      <alignment horizontal="center"/>
      <protection hidden="1"/>
    </xf>
    <xf numFmtId="164" fontId="37" fillId="4" borderId="48" xfId="0" applyNumberFormat="1" applyFont="1" applyFill="1" applyBorder="1" applyAlignment="1" applyProtection="1">
      <alignment horizontal="right"/>
      <protection hidden="1"/>
    </xf>
    <xf numFmtId="0" fontId="13" fillId="4" borderId="49" xfId="0" applyFont="1" applyFill="1" applyBorder="1" applyProtection="1">
      <protection hidden="1"/>
    </xf>
    <xf numFmtId="0" fontId="12" fillId="4" borderId="53" xfId="0" applyFont="1" applyFill="1" applyBorder="1" applyAlignment="1" applyProtection="1">
      <alignment horizontal="center"/>
      <protection hidden="1"/>
    </xf>
    <xf numFmtId="164" fontId="37" fillId="4" borderId="54" xfId="0" applyNumberFormat="1" applyFont="1" applyFill="1" applyBorder="1" applyAlignment="1" applyProtection="1">
      <alignment horizontal="right"/>
      <protection hidden="1"/>
    </xf>
    <xf numFmtId="0" fontId="13" fillId="4" borderId="56" xfId="0" applyFont="1" applyFill="1" applyBorder="1" applyProtection="1">
      <protection hidden="1"/>
    </xf>
    <xf numFmtId="0" fontId="36" fillId="0" borderId="50" xfId="0" applyFont="1" applyBorder="1" applyProtection="1">
      <protection hidden="1"/>
    </xf>
    <xf numFmtId="0" fontId="36" fillId="0" borderId="51" xfId="0" applyFont="1" applyBorder="1" applyProtection="1">
      <protection hidden="1"/>
    </xf>
    <xf numFmtId="14" fontId="36" fillId="0" borderId="51" xfId="0" applyNumberFormat="1" applyFont="1" applyBorder="1" applyProtection="1">
      <protection hidden="1"/>
    </xf>
    <xf numFmtId="164" fontId="36" fillId="0" borderId="51" xfId="0" applyNumberFormat="1" applyFont="1" applyBorder="1" applyAlignment="1" applyProtection="1">
      <alignment horizontal="center"/>
      <protection hidden="1"/>
    </xf>
    <xf numFmtId="10" fontId="36" fillId="0" borderId="51" xfId="2" applyNumberFormat="1" applyFont="1" applyBorder="1" applyAlignment="1" applyProtection="1">
      <alignment horizontal="center"/>
      <protection hidden="1"/>
    </xf>
    <xf numFmtId="0" fontId="12" fillId="0" borderId="52" xfId="0" applyFont="1" applyBorder="1" applyAlignment="1" applyProtection="1">
      <alignment horizontal="center"/>
      <protection hidden="1"/>
    </xf>
    <xf numFmtId="4" fontId="13" fillId="0" borderId="55" xfId="0" applyNumberFormat="1" applyFont="1" applyBorder="1" applyProtection="1">
      <protection hidden="1"/>
    </xf>
    <xf numFmtId="0" fontId="29" fillId="4" borderId="48" xfId="0" applyFont="1" applyFill="1" applyBorder="1" applyAlignment="1" applyProtection="1">
      <alignment horizontal="center"/>
      <protection hidden="1"/>
    </xf>
    <xf numFmtId="0" fontId="40" fillId="4" borderId="47" xfId="0" applyFont="1" applyFill="1" applyBorder="1" applyAlignment="1" applyProtection="1">
      <alignment horizontal="left"/>
      <protection hidden="1"/>
    </xf>
    <xf numFmtId="164" fontId="29" fillId="4" borderId="48" xfId="0" applyNumberFormat="1" applyFont="1" applyFill="1" applyBorder="1" applyAlignment="1" applyProtection="1">
      <alignment horizontal="right"/>
      <protection hidden="1"/>
    </xf>
    <xf numFmtId="165" fontId="29" fillId="4" borderId="58" xfId="0" applyNumberFormat="1" applyFont="1" applyFill="1" applyBorder="1" applyAlignment="1" applyProtection="1">
      <alignment horizontal="right"/>
      <protection hidden="1"/>
    </xf>
    <xf numFmtId="164" fontId="29" fillId="4" borderId="58" xfId="0" applyNumberFormat="1" applyFont="1" applyFill="1" applyBorder="1" applyAlignment="1" applyProtection="1">
      <alignment horizontal="right"/>
      <protection hidden="1"/>
    </xf>
    <xf numFmtId="0" fontId="29" fillId="4" borderId="54" xfId="0" applyFont="1" applyFill="1" applyBorder="1" applyAlignment="1" applyProtection="1">
      <alignment horizontal="center"/>
      <protection hidden="1"/>
    </xf>
    <xf numFmtId="0" fontId="40" fillId="4" borderId="53" xfId="0" applyFont="1" applyFill="1" applyBorder="1" applyAlignment="1" applyProtection="1">
      <alignment horizontal="left"/>
      <protection hidden="1"/>
    </xf>
    <xf numFmtId="164" fontId="29" fillId="4" borderId="54" xfId="0" applyNumberFormat="1" applyFont="1" applyFill="1" applyBorder="1" applyAlignment="1" applyProtection="1">
      <alignment horizontal="right"/>
      <protection hidden="1"/>
    </xf>
    <xf numFmtId="165" fontId="29" fillId="4" borderId="57" xfId="0" applyNumberFormat="1" applyFont="1" applyFill="1" applyBorder="1" applyAlignment="1" applyProtection="1">
      <alignment horizontal="right"/>
      <protection hidden="1"/>
    </xf>
    <xf numFmtId="164" fontId="29" fillId="4" borderId="57" xfId="0" applyNumberFormat="1" applyFont="1" applyFill="1" applyBorder="1" applyAlignment="1" applyProtection="1">
      <alignment horizontal="right"/>
      <protection hidden="1"/>
    </xf>
    <xf numFmtId="0" fontId="13" fillId="4" borderId="0" xfId="0" applyFont="1" applyFill="1" applyAlignment="1" applyProtection="1">
      <alignment horizontal="center" wrapText="1"/>
      <protection hidden="1"/>
    </xf>
    <xf numFmtId="0" fontId="44" fillId="4" borderId="0" xfId="8" applyFont="1" applyFill="1" applyAlignment="1" applyProtection="1">
      <alignment horizontal="center"/>
      <protection hidden="1"/>
    </xf>
    <xf numFmtId="0" fontId="11" fillId="2" borderId="14" xfId="0" applyFont="1" applyFill="1" applyBorder="1" applyAlignment="1" applyProtection="1">
      <alignment horizontal="left" vertical="top"/>
      <protection hidden="1"/>
    </xf>
    <xf numFmtId="0" fontId="13" fillId="2" borderId="2" xfId="0" applyFont="1" applyFill="1" applyBorder="1" applyProtection="1">
      <protection hidden="1"/>
    </xf>
    <xf numFmtId="0" fontId="13" fillId="2" borderId="15" xfId="0" applyFont="1" applyFill="1" applyBorder="1" applyProtection="1">
      <protection hidden="1"/>
    </xf>
    <xf numFmtId="165" fontId="39" fillId="4" borderId="19" xfId="0" applyNumberFormat="1" applyFont="1" applyFill="1" applyBorder="1" applyAlignment="1" applyProtection="1">
      <alignment horizontal="center"/>
      <protection hidden="1"/>
    </xf>
    <xf numFmtId="0" fontId="41" fillId="4" borderId="4" xfId="7" applyFont="1" applyFill="1" applyBorder="1" applyAlignment="1" applyProtection="1">
      <alignment horizontal="right"/>
      <protection hidden="1"/>
    </xf>
  </cellXfs>
  <cellStyles count="10">
    <cellStyle name="Link" xfId="1" builtinId="8"/>
    <cellStyle name="Prozent" xfId="2" builtinId="5"/>
    <cellStyle name="Standard" xfId="0" builtinId="0"/>
    <cellStyle name="Standard_B1Pos" xfId="3" xr:uid="{00000000-0005-0000-0000-000003000000}"/>
    <cellStyle name="Standard_BEinfach" xfId="4" xr:uid="{00000000-0005-0000-0000-000004000000}"/>
    <cellStyle name="Standard_Info" xfId="5" xr:uid="{00000000-0005-0000-0000-000005000000}"/>
    <cellStyle name="Standard_Jahr1999 2" xfId="6" xr:uid="{00000000-0005-0000-0000-000006000000}"/>
    <cellStyle name="Standard_Tage ok" xfId="7" xr:uid="{00000000-0005-0000-0000-000007000000}"/>
    <cellStyle name="Standard_XG2004" xfId="8" xr:uid="{00000000-0005-0000-0000-000008000000}"/>
    <cellStyle name="Standard_XZ2104bp" xfId="9" xr:uid="{00000000-0005-0000-0000-000009000000}"/>
  </cellStyles>
  <dxfs count="0"/>
  <tableStyles count="0" defaultTableStyle="TableStyleMedium9" defaultPivotStyle="PivotStyleLight16"/>
  <colors>
    <mruColors>
      <color rgb="FFFF9933"/>
      <color rgb="FFFF5050"/>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1457325</xdr:colOff>
      <xdr:row>26</xdr:row>
      <xdr:rowOff>104775</xdr:rowOff>
    </xdr:from>
    <xdr:to>
      <xdr:col>4</xdr:col>
      <xdr:colOff>536122</xdr:colOff>
      <xdr:row>32</xdr:row>
      <xdr:rowOff>123825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867150" y="3276600"/>
          <a:ext cx="1126672" cy="9906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712947</xdr:colOff>
      <xdr:row>20</xdr:row>
      <xdr:rowOff>76226</xdr:rowOff>
    </xdr:from>
    <xdr:ext cx="2606356" cy="937629"/>
    <xdr:sp macro="" textlink="">
      <xdr:nvSpPr>
        <xdr:cNvPr id="2" name="Rechteck 1">
          <a:extLst>
            <a:ext uri="{FF2B5EF4-FFF2-40B4-BE49-F238E27FC236}">
              <a16:creationId xmlns:a16="http://schemas.microsoft.com/office/drawing/2014/main" id="{00000000-0008-0000-0400-000002000000}"/>
            </a:ext>
          </a:extLst>
        </xdr:cNvPr>
        <xdr:cNvSpPr/>
      </xdr:nvSpPr>
      <xdr:spPr>
        <a:xfrm>
          <a:off x="2607364" y="3304143"/>
          <a:ext cx="2606356" cy="937629"/>
        </a:xfrm>
        <a:prstGeom prst="rect">
          <a:avLst/>
        </a:prstGeom>
        <a:noFill/>
      </xdr:spPr>
      <xdr:txBody>
        <a:bodyPr wrap="none" lIns="91440" tIns="45720" rIns="91440" bIns="45720">
          <a:spAutoFit/>
        </a:bodyPr>
        <a:lstStyle/>
        <a:p>
          <a:pPr algn="ctr"/>
          <a:r>
            <a:rPr lang="de-DE" sz="54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Beispiel</a:t>
          </a:r>
        </a:p>
      </xdr:txBody>
    </xdr:sp>
    <xdr:clientData/>
  </xdr:oneCellAnchor>
  <xdr:oneCellAnchor>
    <xdr:from>
      <xdr:col>8</xdr:col>
      <xdr:colOff>566188</xdr:colOff>
      <xdr:row>0</xdr:row>
      <xdr:rowOff>0</xdr:rowOff>
    </xdr:from>
    <xdr:ext cx="1799210" cy="655885"/>
    <xdr:sp macro="" textlink="">
      <xdr:nvSpPr>
        <xdr:cNvPr id="4" name="Rechteck 3">
          <a:extLst>
            <a:ext uri="{FF2B5EF4-FFF2-40B4-BE49-F238E27FC236}">
              <a16:creationId xmlns:a16="http://schemas.microsoft.com/office/drawing/2014/main" id="{00000000-0008-0000-0400-000004000000}"/>
            </a:ext>
          </a:extLst>
        </xdr:cNvPr>
        <xdr:cNvSpPr/>
      </xdr:nvSpPr>
      <xdr:spPr>
        <a:xfrm>
          <a:off x="6704521" y="0"/>
          <a:ext cx="1799210" cy="655885"/>
        </a:xfrm>
        <a:prstGeom prst="rect">
          <a:avLst/>
        </a:prstGeom>
        <a:noFill/>
      </xdr:spPr>
      <xdr:txBody>
        <a:bodyPr wrap="none" lIns="91440" tIns="45720" rIns="91440" bIns="45720">
          <a:spAutoFit/>
        </a:bodyPr>
        <a:lstStyle/>
        <a:p>
          <a:pPr algn="ctr"/>
          <a:r>
            <a:rPr lang="de-DE" sz="36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Beispiel</a:t>
          </a:r>
        </a:p>
      </xdr:txBody>
    </xdr:sp>
    <xdr:clientData/>
  </xdr:one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xcel-anwendungen.de/p/xg400-private-finanzkontrolle-mit-haushaltsbuch" TargetMode="External"/><Relationship Id="rId1" Type="http://schemas.openxmlformats.org/officeDocument/2006/relationships/hyperlink" Target="mailto:info@Auvista.d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G47"/>
  <sheetViews>
    <sheetView showGridLines="0" showRowColHeaders="0" workbookViewId="0"/>
  </sheetViews>
  <sheetFormatPr baseColWidth="10" defaultColWidth="10.28515625" defaultRowHeight="12.75" x14ac:dyDescent="0.2"/>
  <cols>
    <col min="1" max="1" width="10.28515625" style="43"/>
    <col min="2" max="2" width="5.85546875" style="43" customWidth="1"/>
    <col min="3" max="3" width="20" style="43" customWidth="1"/>
    <col min="4" max="4" width="30.7109375" style="43" customWidth="1"/>
    <col min="5" max="5" width="10.28515625" style="43" customWidth="1"/>
    <col min="6" max="6" width="8.42578125" style="43" customWidth="1"/>
    <col min="7" max="7" width="10.28515625" style="43" customWidth="1"/>
    <col min="8" max="16384" width="10.28515625" style="43"/>
  </cols>
  <sheetData>
    <row r="1" spans="1:7" x14ac:dyDescent="0.2">
      <c r="A1" s="42" t="s">
        <v>178</v>
      </c>
    </row>
    <row r="2" spans="1:7" ht="6" customHeight="1" x14ac:dyDescent="0.4">
      <c r="B2" s="74"/>
      <c r="C2" s="44"/>
      <c r="D2" s="45"/>
      <c r="E2" s="45"/>
      <c r="F2" s="45"/>
      <c r="G2" s="46"/>
    </row>
    <row r="3" spans="1:7" ht="15.75" x14ac:dyDescent="0.25">
      <c r="B3" s="47"/>
      <c r="C3" s="48"/>
      <c r="D3" s="49" t="s">
        <v>176</v>
      </c>
      <c r="E3" s="48"/>
      <c r="F3" s="48"/>
      <c r="G3" s="50"/>
    </row>
    <row r="4" spans="1:7" ht="15.75" x14ac:dyDescent="0.25">
      <c r="B4" s="47"/>
      <c r="C4" s="48"/>
      <c r="D4" s="51" t="s">
        <v>108</v>
      </c>
      <c r="E4" s="48"/>
      <c r="F4" s="48"/>
      <c r="G4" s="50"/>
    </row>
    <row r="5" spans="1:7" x14ac:dyDescent="0.2">
      <c r="B5" s="47"/>
      <c r="C5" s="48"/>
      <c r="D5" s="52" t="s">
        <v>71</v>
      </c>
      <c r="E5" s="48"/>
      <c r="F5" s="48"/>
      <c r="G5" s="50"/>
    </row>
    <row r="6" spans="1:7" ht="6" customHeight="1" x14ac:dyDescent="0.2">
      <c r="B6" s="47"/>
      <c r="C6" s="48"/>
      <c r="D6" s="53"/>
      <c r="E6" s="48"/>
      <c r="F6" s="48"/>
      <c r="G6" s="50"/>
    </row>
    <row r="7" spans="1:7" x14ac:dyDescent="0.2">
      <c r="B7" s="248" t="s">
        <v>190</v>
      </c>
      <c r="C7" s="54">
        <v>1000</v>
      </c>
      <c r="D7" s="55" t="s">
        <v>166</v>
      </c>
      <c r="E7" s="56"/>
      <c r="F7" s="48"/>
      <c r="G7" s="50"/>
    </row>
    <row r="8" spans="1:7" ht="3.95" customHeight="1" x14ac:dyDescent="0.2">
      <c r="B8" s="47"/>
      <c r="C8" s="52"/>
      <c r="D8" s="55"/>
      <c r="E8" s="56"/>
      <c r="F8" s="48"/>
      <c r="G8" s="50"/>
    </row>
    <row r="9" spans="1:7" x14ac:dyDescent="0.2">
      <c r="B9" s="47"/>
      <c r="C9" s="54" t="s">
        <v>66</v>
      </c>
      <c r="D9" s="55" t="s">
        <v>75</v>
      </c>
      <c r="E9" s="56"/>
      <c r="F9" s="48"/>
      <c r="G9" s="50"/>
    </row>
    <row r="10" spans="1:7" ht="3.95" customHeight="1" x14ac:dyDescent="0.25">
      <c r="B10" s="47"/>
      <c r="C10" s="57"/>
      <c r="D10" s="58"/>
      <c r="E10" s="56"/>
      <c r="F10" s="48"/>
      <c r="G10" s="50"/>
    </row>
    <row r="11" spans="1:7" x14ac:dyDescent="0.2">
      <c r="B11" s="47"/>
      <c r="C11" s="8" t="s">
        <v>67</v>
      </c>
      <c r="D11" s="48" t="s">
        <v>68</v>
      </c>
      <c r="E11" s="48"/>
      <c r="F11" s="48"/>
      <c r="G11" s="50"/>
    </row>
    <row r="12" spans="1:7" ht="2.1" customHeight="1" x14ac:dyDescent="0.2">
      <c r="B12" s="47"/>
      <c r="C12" s="59"/>
      <c r="D12" s="48"/>
      <c r="E12" s="48"/>
      <c r="F12" s="48"/>
      <c r="G12" s="50"/>
    </row>
    <row r="13" spans="1:7" x14ac:dyDescent="0.2">
      <c r="B13" s="47"/>
      <c r="C13" s="8" t="s">
        <v>21</v>
      </c>
      <c r="D13" s="60" t="s">
        <v>76</v>
      </c>
      <c r="E13" s="48"/>
      <c r="F13" s="48"/>
      <c r="G13" s="50"/>
    </row>
    <row r="14" spans="1:7" ht="2.1" customHeight="1" x14ac:dyDescent="0.2">
      <c r="B14" s="47"/>
      <c r="C14" s="48"/>
      <c r="D14" s="48"/>
      <c r="E14" s="48"/>
      <c r="F14" s="48"/>
      <c r="G14" s="50"/>
    </row>
    <row r="15" spans="1:7" x14ac:dyDescent="0.2">
      <c r="B15" s="47"/>
      <c r="C15" s="8" t="s">
        <v>108</v>
      </c>
      <c r="D15" s="48" t="s">
        <v>40</v>
      </c>
      <c r="E15" s="48"/>
      <c r="F15" s="48"/>
      <c r="G15" s="50"/>
    </row>
    <row r="16" spans="1:7" ht="2.1" customHeight="1" x14ac:dyDescent="0.2">
      <c r="B16" s="47"/>
      <c r="C16" s="59"/>
      <c r="D16" s="48"/>
      <c r="E16" s="48"/>
      <c r="F16" s="48"/>
      <c r="G16" s="50"/>
    </row>
    <row r="17" spans="2:7" x14ac:dyDescent="0.2">
      <c r="B17" s="47"/>
      <c r="C17" s="8" t="s">
        <v>126</v>
      </c>
      <c r="D17" s="48" t="s">
        <v>185</v>
      </c>
      <c r="E17" s="48"/>
      <c r="F17" s="48"/>
      <c r="G17" s="50"/>
    </row>
    <row r="18" spans="2:7" ht="2.1" customHeight="1" x14ac:dyDescent="0.2">
      <c r="B18" s="47"/>
      <c r="C18" s="59"/>
      <c r="D18" s="48"/>
      <c r="E18" s="48"/>
      <c r="F18" s="48"/>
      <c r="G18" s="50"/>
    </row>
    <row r="19" spans="2:7" x14ac:dyDescent="0.2">
      <c r="B19" s="47"/>
      <c r="C19" s="8" t="s">
        <v>151</v>
      </c>
      <c r="D19" s="48" t="s">
        <v>152</v>
      </c>
      <c r="E19" s="48"/>
      <c r="F19" s="48"/>
      <c r="G19" s="50"/>
    </row>
    <row r="20" spans="2:7" ht="2.1" customHeight="1" x14ac:dyDescent="0.2">
      <c r="B20" s="47"/>
      <c r="C20" s="59"/>
      <c r="D20" s="48"/>
      <c r="E20" s="48"/>
      <c r="F20" s="48"/>
      <c r="G20" s="50"/>
    </row>
    <row r="21" spans="2:7" x14ac:dyDescent="0.2">
      <c r="B21" s="47"/>
      <c r="C21" s="8" t="s">
        <v>22</v>
      </c>
      <c r="D21" s="60" t="s">
        <v>77</v>
      </c>
      <c r="E21" s="48"/>
      <c r="F21" s="48"/>
      <c r="G21" s="50"/>
    </row>
    <row r="22" spans="2:7" x14ac:dyDescent="0.2">
      <c r="B22" s="47"/>
      <c r="C22" s="48"/>
      <c r="D22" s="48"/>
      <c r="E22" s="48"/>
      <c r="F22" s="48"/>
      <c r="G22" s="50"/>
    </row>
    <row r="23" spans="2:7" x14ac:dyDescent="0.2">
      <c r="B23" s="47"/>
      <c r="C23" s="75" t="s">
        <v>159</v>
      </c>
      <c r="D23" s="62"/>
      <c r="E23" s="63"/>
      <c r="F23" s="64"/>
      <c r="G23" s="50"/>
    </row>
    <row r="24" spans="2:7" x14ac:dyDescent="0.2">
      <c r="B24" s="47"/>
      <c r="C24" s="61" t="s">
        <v>177</v>
      </c>
      <c r="D24" s="62"/>
      <c r="E24" s="63"/>
      <c r="F24" s="64"/>
      <c r="G24" s="50"/>
    </row>
    <row r="25" spans="2:7" x14ac:dyDescent="0.2">
      <c r="B25" s="47"/>
      <c r="C25" s="61" t="s">
        <v>160</v>
      </c>
      <c r="D25" s="62"/>
      <c r="E25" s="63"/>
      <c r="F25" s="64"/>
      <c r="G25" s="50"/>
    </row>
    <row r="26" spans="2:7" x14ac:dyDescent="0.2">
      <c r="B26" s="47"/>
      <c r="C26" s="61" t="s">
        <v>165</v>
      </c>
      <c r="D26" s="62"/>
      <c r="E26" s="63"/>
      <c r="F26" s="64"/>
      <c r="G26" s="50"/>
    </row>
    <row r="27" spans="2:7" x14ac:dyDescent="0.2">
      <c r="B27" s="47"/>
      <c r="C27" s="61"/>
      <c r="D27" s="65"/>
      <c r="E27" s="63"/>
      <c r="F27" s="64"/>
      <c r="G27" s="50"/>
    </row>
    <row r="28" spans="2:7" x14ac:dyDescent="0.2">
      <c r="B28" s="47"/>
      <c r="C28" s="66" t="s">
        <v>161</v>
      </c>
      <c r="D28" s="65"/>
      <c r="E28" s="63"/>
      <c r="F28" s="64"/>
      <c r="G28" s="50"/>
    </row>
    <row r="29" spans="2:7" x14ac:dyDescent="0.2">
      <c r="B29" s="47"/>
      <c r="C29" s="66" t="s">
        <v>162</v>
      </c>
      <c r="D29" s="65"/>
      <c r="E29" s="63"/>
      <c r="F29" s="64"/>
      <c r="G29" s="50"/>
    </row>
    <row r="30" spans="2:7" x14ac:dyDescent="0.2">
      <c r="B30" s="47"/>
      <c r="C30" s="66" t="s">
        <v>163</v>
      </c>
      <c r="D30" s="65"/>
      <c r="E30" s="63"/>
      <c r="F30" s="64"/>
      <c r="G30" s="50"/>
    </row>
    <row r="31" spans="2:7" x14ac:dyDescent="0.2">
      <c r="B31" s="47"/>
      <c r="C31" s="67" t="s">
        <v>164</v>
      </c>
      <c r="D31" s="68"/>
      <c r="E31" s="63"/>
      <c r="F31" s="64"/>
      <c r="G31" s="50"/>
    </row>
    <row r="32" spans="2:7" x14ac:dyDescent="0.2">
      <c r="B32" s="47"/>
      <c r="C32" s="56"/>
      <c r="D32" s="66"/>
      <c r="E32" s="63"/>
      <c r="F32" s="64"/>
      <c r="G32" s="50"/>
    </row>
    <row r="33" spans="2:7" x14ac:dyDescent="0.2">
      <c r="B33" s="47"/>
      <c r="C33" s="56"/>
      <c r="D33" s="66"/>
      <c r="E33" s="63"/>
      <c r="F33" s="64"/>
      <c r="G33" s="50"/>
    </row>
    <row r="34" spans="2:7" x14ac:dyDescent="0.2">
      <c r="B34" s="47"/>
      <c r="C34" s="56"/>
      <c r="D34" s="66"/>
      <c r="E34" s="63"/>
      <c r="F34" s="64"/>
      <c r="G34" s="50"/>
    </row>
    <row r="35" spans="2:7" x14ac:dyDescent="0.2">
      <c r="B35" s="47"/>
      <c r="C35" s="69" t="s">
        <v>179</v>
      </c>
      <c r="D35" s="64"/>
      <c r="E35" s="63"/>
      <c r="F35" s="64"/>
      <c r="G35" s="50"/>
    </row>
    <row r="36" spans="2:7" x14ac:dyDescent="0.2">
      <c r="B36" s="47"/>
      <c r="C36" s="61" t="s">
        <v>187</v>
      </c>
      <c r="D36" s="64"/>
      <c r="E36" s="63"/>
      <c r="F36" s="64"/>
      <c r="G36" s="50"/>
    </row>
    <row r="37" spans="2:7" x14ac:dyDescent="0.2">
      <c r="B37" s="47"/>
      <c r="C37" s="61"/>
      <c r="D37" s="64"/>
      <c r="E37" s="63"/>
      <c r="F37" s="64"/>
      <c r="G37" s="50"/>
    </row>
    <row r="38" spans="2:7" x14ac:dyDescent="0.2">
      <c r="B38" s="47"/>
      <c r="C38" s="66"/>
      <c r="D38" s="8" t="s">
        <v>155</v>
      </c>
      <c r="E38" s="63"/>
      <c r="F38" s="64"/>
      <c r="G38" s="50"/>
    </row>
    <row r="39" spans="2:7" x14ac:dyDescent="0.2">
      <c r="B39" s="47"/>
      <c r="C39" s="66"/>
      <c r="D39" s="70"/>
      <c r="E39" s="63"/>
      <c r="F39" s="64"/>
      <c r="G39" s="50"/>
    </row>
    <row r="40" spans="2:7" x14ac:dyDescent="0.2">
      <c r="B40" s="47"/>
      <c r="C40" s="48" t="s">
        <v>191</v>
      </c>
      <c r="D40" s="48"/>
      <c r="E40" s="63"/>
      <c r="F40" s="64"/>
      <c r="G40" s="50"/>
    </row>
    <row r="41" spans="2:7" x14ac:dyDescent="0.2">
      <c r="B41" s="47"/>
      <c r="C41" s="48" t="s">
        <v>23</v>
      </c>
      <c r="D41" s="48"/>
      <c r="E41" s="48"/>
      <c r="F41" s="48"/>
      <c r="G41" s="50"/>
    </row>
    <row r="42" spans="2:7" x14ac:dyDescent="0.2">
      <c r="B42" s="47"/>
      <c r="C42" s="48" t="s">
        <v>24</v>
      </c>
      <c r="D42" s="48"/>
      <c r="E42" s="48"/>
      <c r="F42" s="48"/>
      <c r="G42" s="50"/>
    </row>
    <row r="43" spans="2:7" x14ac:dyDescent="0.2">
      <c r="B43" s="47"/>
      <c r="C43" s="48" t="s">
        <v>188</v>
      </c>
      <c r="D43" s="48"/>
      <c r="E43" s="48"/>
      <c r="F43" s="48"/>
      <c r="G43" s="50"/>
    </row>
    <row r="44" spans="2:7" x14ac:dyDescent="0.2">
      <c r="B44" s="47"/>
      <c r="C44" s="48" t="s">
        <v>25</v>
      </c>
      <c r="D44" s="48"/>
      <c r="E44" s="48"/>
      <c r="F44" s="48"/>
      <c r="G44" s="50"/>
    </row>
    <row r="45" spans="2:7" x14ac:dyDescent="0.2">
      <c r="B45" s="47"/>
      <c r="C45" s="48" t="s">
        <v>26</v>
      </c>
      <c r="D45" s="48"/>
      <c r="E45" s="48"/>
      <c r="F45" s="48"/>
      <c r="G45" s="50"/>
    </row>
    <row r="46" spans="2:7" x14ac:dyDescent="0.2">
      <c r="B46" s="47"/>
      <c r="C46" s="48"/>
      <c r="D46" s="48"/>
      <c r="E46" s="48"/>
      <c r="F46" s="48"/>
      <c r="G46" s="50"/>
    </row>
    <row r="47" spans="2:7" x14ac:dyDescent="0.2">
      <c r="B47" s="71"/>
      <c r="C47" s="72"/>
      <c r="D47" s="72"/>
      <c r="E47" s="72"/>
      <c r="F47" s="72"/>
      <c r="G47" s="73"/>
    </row>
  </sheetData>
  <sheetProtection algorithmName="SHA-512" hashValue="hCpnStshAL+JoOIrQNDWXdxxVCNDoAD3IoRJVXcNvloou+E75YpCTyPPNQMBp/+xRNlXsBIR3QIRZ9+SypEaBg==" saltValue="6va+I+y4/wNlTsOSeFRy3g==" spinCount="100000" sheet="1" objects="1" scenarios="1"/>
  <phoneticPr fontId="6" type="noConversion"/>
  <hyperlinks>
    <hyperlink ref="C11" location="Zentrale!A43" display="Urheber" xr:uid="{00000000-0004-0000-0000-000000000000}"/>
    <hyperlink ref="C13" location="Beschreibung!A1" display="Beschreibung!A1" xr:uid="{00000000-0004-0000-0000-000001000000}"/>
    <hyperlink ref="C15" location="'Uebersicht Geldanlagen'!A1" display="Übersicht Geldanlagen" xr:uid="{00000000-0004-0000-0000-000002000000}"/>
    <hyperlink ref="C17" location="'Zins in Intervallen'!A9" display="Zins in Intervallen" xr:uid="{00000000-0004-0000-0000-000003000000}"/>
    <hyperlink ref="C21" location="N!A1" display="N!A1" xr:uid="{00000000-0004-0000-0000-000004000000}"/>
    <hyperlink ref="C19" location="'Beispiel Geldanlagen'!A1" display="Beispiel Geldanlagen" xr:uid="{00000000-0004-0000-0000-000005000000}"/>
    <hyperlink ref="D38" location="Zentrale!A1" display="Nach oben" xr:uid="{00000000-0004-0000-0000-000006000000}"/>
    <hyperlink ref="C35" r:id="rId1" xr:uid="{00000000-0004-0000-0000-000007000000}"/>
    <hyperlink ref="C36" r:id="rId2" xr:uid="{00000000-0004-0000-0000-000008000000}"/>
  </hyperlinks>
  <printOptions horizontalCentered="1"/>
  <pageMargins left="0.39370078740157483" right="0.39370078740157483" top="0.98425196850393704" bottom="0.98425196850393704" header="0.51181102362204722" footer="0.51181102362204722"/>
  <pageSetup paperSize="9" orientation="portrait" blackAndWhite="1" horizontalDpi="300"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
  <sheetViews>
    <sheetView showGridLines="0" showRowColHeaders="0" zoomScale="90" workbookViewId="0">
      <pane ySplit="8" topLeftCell="A9" activePane="bottomLeft" state="frozenSplit"/>
      <selection pane="bottomLeft" activeCell="A9" sqref="A9"/>
    </sheetView>
  </sheetViews>
  <sheetFormatPr baseColWidth="10" defaultRowHeight="12.75" x14ac:dyDescent="0.2"/>
  <cols>
    <col min="1" max="1" width="11.42578125" style="9"/>
    <col min="2" max="2" width="5.85546875" style="9" customWidth="1"/>
    <col min="3" max="3" width="11.140625" style="9" bestFit="1" customWidth="1"/>
    <col min="4" max="4" width="13.7109375" style="9" bestFit="1" customWidth="1"/>
    <col min="5" max="5" width="14.28515625" style="9" bestFit="1" customWidth="1"/>
    <col min="6" max="6" width="12.85546875" style="9" customWidth="1"/>
    <col min="7" max="8" width="11.42578125" style="113"/>
    <col min="9" max="9" width="13.140625" style="114" customWidth="1"/>
    <col min="10" max="10" width="8.42578125" style="9" bestFit="1" customWidth="1"/>
    <col min="11" max="11" width="4.42578125" style="115" customWidth="1"/>
    <col min="12" max="12" width="8.28515625" style="18" bestFit="1" customWidth="1"/>
    <col min="13" max="13" width="12.85546875" style="9" bestFit="1" customWidth="1"/>
    <col min="14" max="16384" width="11.42578125" style="9"/>
  </cols>
  <sheetData>
    <row r="1" spans="1:15" x14ac:dyDescent="0.2">
      <c r="A1" s="144" t="s">
        <v>27</v>
      </c>
      <c r="C1" s="176" t="s">
        <v>71</v>
      </c>
    </row>
    <row r="2" spans="1:15" ht="6" customHeight="1" x14ac:dyDescent="0.2">
      <c r="B2" s="74"/>
      <c r="C2" s="76"/>
      <c r="D2" s="76"/>
      <c r="E2" s="76"/>
      <c r="F2" s="76"/>
      <c r="G2" s="77"/>
      <c r="H2" s="78"/>
      <c r="I2" s="79"/>
      <c r="J2" s="76"/>
      <c r="K2" s="80"/>
      <c r="L2" s="81"/>
      <c r="M2" s="76"/>
      <c r="N2" s="76"/>
      <c r="O2" s="82"/>
    </row>
    <row r="3" spans="1:15" x14ac:dyDescent="0.2">
      <c r="B3" s="83"/>
      <c r="C3" s="62"/>
      <c r="D3" s="62"/>
      <c r="E3" s="131" t="s">
        <v>182</v>
      </c>
      <c r="F3" s="84"/>
      <c r="G3" s="84"/>
      <c r="H3" s="85"/>
      <c r="I3" s="86"/>
      <c r="J3" s="62"/>
      <c r="K3" s="87"/>
      <c r="L3" s="88"/>
      <c r="M3" s="89"/>
      <c r="N3" s="90"/>
      <c r="O3" s="91"/>
    </row>
    <row r="4" spans="1:15" ht="23.25" customHeight="1" x14ac:dyDescent="0.35">
      <c r="B4" s="83"/>
      <c r="C4" s="62"/>
      <c r="D4" s="62"/>
      <c r="E4" s="243" t="s">
        <v>108</v>
      </c>
      <c r="F4" s="92"/>
      <c r="G4" s="92"/>
      <c r="H4" s="85"/>
      <c r="I4" s="86"/>
      <c r="J4" s="62"/>
      <c r="K4" s="87"/>
      <c r="L4" s="88"/>
      <c r="M4" s="93" t="str">
        <f>IF(Zentrale!C7="","","Obergrenze:")</f>
        <v>Obergrenze:</v>
      </c>
      <c r="N4" s="218">
        <f>IF(Zentrale!C7="","",Zentrale!C7)</f>
        <v>1000</v>
      </c>
      <c r="O4" s="91"/>
    </row>
    <row r="5" spans="1:15" ht="20.100000000000001" customHeight="1" x14ac:dyDescent="0.2">
      <c r="B5" s="95" t="s">
        <v>4</v>
      </c>
      <c r="C5" s="96" t="s">
        <v>10</v>
      </c>
      <c r="D5" s="96" t="s">
        <v>0</v>
      </c>
      <c r="E5" s="96" t="s">
        <v>157</v>
      </c>
      <c r="F5" s="96" t="s">
        <v>11</v>
      </c>
      <c r="G5" s="97" t="s">
        <v>1</v>
      </c>
      <c r="H5" s="97" t="s">
        <v>2</v>
      </c>
      <c r="I5" s="98" t="str">
        <f>IF(Zentrale!C9="","Betrag",CONCATENATE("Betrag in ",Zentrale!C9))</f>
        <v>Betrag in EUR</v>
      </c>
      <c r="J5" s="99" t="s">
        <v>3</v>
      </c>
      <c r="K5" s="100" t="s">
        <v>6</v>
      </c>
      <c r="L5" s="100" t="s">
        <v>5</v>
      </c>
      <c r="M5" s="93" t="str">
        <f>IF(OR(N5&gt;0,N5=0),"Noch frei:","Überschritten")</f>
        <v>Noch frei:</v>
      </c>
      <c r="N5" s="218" t="str">
        <f>IF(COUNTA(N9:N18)=0,"",N4-N6)</f>
        <v/>
      </c>
      <c r="O5" s="101" t="s">
        <v>105</v>
      </c>
    </row>
    <row r="6" spans="1:15" ht="20.100000000000001" customHeight="1" x14ac:dyDescent="0.2">
      <c r="B6" s="83"/>
      <c r="C6" s="62"/>
      <c r="D6" s="62"/>
      <c r="E6" s="62"/>
      <c r="F6" s="62"/>
      <c r="G6" s="102"/>
      <c r="H6" s="103" t="str">
        <f>IF(COUNTA(I9:I18)=0,"","Summe aller Anlagen:")</f>
        <v/>
      </c>
      <c r="I6" s="104" t="str">
        <f>IF(COUNTA(I9:I18)=0,"",SUM(I9:I18))</f>
        <v/>
      </c>
      <c r="J6" s="105"/>
      <c r="K6" s="87"/>
      <c r="L6" s="103" t="str">
        <f>IF(COUNTA(M9:M18)=0,"","Summe aller Zinsen:")</f>
        <v>Summe aller Zinsen:</v>
      </c>
      <c r="M6" s="145">
        <f>IF(COUNTA(M9:M18)=0,"",SUM(M9:M18))</f>
        <v>0</v>
      </c>
      <c r="N6" s="145" t="str">
        <f>IF(COUNTA(N9:N18)=0,"",SUM(N9:N18))</f>
        <v/>
      </c>
      <c r="O6" s="146" t="str">
        <f>IF(COUNTA(N9:N18)=0,"",N6-M6)</f>
        <v/>
      </c>
    </row>
    <row r="7" spans="1:15" ht="20.100000000000001" customHeight="1" x14ac:dyDescent="0.2">
      <c r="B7" s="83"/>
      <c r="C7" s="62"/>
      <c r="D7" s="62"/>
      <c r="E7" s="62"/>
      <c r="F7" s="62"/>
      <c r="G7" s="102"/>
      <c r="H7" s="106" t="str">
        <f>IF(COUNTA(I9:I18)&lt;3,"","Teilsumme:")</f>
        <v/>
      </c>
      <c r="I7" s="107" t="str">
        <f>IF(COUNTA(I9:I18)&lt;2,"",SUBTOTAL(9,I9:I18))</f>
        <v/>
      </c>
      <c r="J7" s="105"/>
      <c r="K7" s="87"/>
      <c r="L7" s="106" t="str">
        <f>IF(COUNTA(M9:M18)&lt;3,"","Teilsumme:")</f>
        <v>Teilsumme:</v>
      </c>
      <c r="M7" s="147">
        <f>IF(COUNTA(M9:M18)&lt;2,"",SUBTOTAL(9,M9:M18))</f>
        <v>0</v>
      </c>
      <c r="N7" s="147" t="str">
        <f>IF(COUNTA(N9:N18)=0,"",SUBTOTAL(9,N9:N18))</f>
        <v/>
      </c>
      <c r="O7" s="148" t="str">
        <f>IF(COUNTA(N9:N18)=0,"",N7-M7)</f>
        <v/>
      </c>
    </row>
    <row r="8" spans="1:15" ht="24.95" customHeight="1" x14ac:dyDescent="0.2">
      <c r="B8" s="83"/>
      <c r="C8" s="189" t="str">
        <f t="shared" ref="C8:H8" si="0">C5</f>
        <v>Anlage-Nr</v>
      </c>
      <c r="D8" s="189" t="str">
        <f t="shared" si="0"/>
        <v>Bank</v>
      </c>
      <c r="E8" s="189" t="str">
        <f t="shared" si="0"/>
        <v>IBAN</v>
      </c>
      <c r="F8" s="189" t="str">
        <f t="shared" si="0"/>
        <v>Anlageform</v>
      </c>
      <c r="G8" s="190" t="str">
        <f t="shared" si="0"/>
        <v>Beginn</v>
      </c>
      <c r="H8" s="190" t="str">
        <f t="shared" si="0"/>
        <v>Ende</v>
      </c>
      <c r="I8" s="191" t="s">
        <v>7</v>
      </c>
      <c r="J8" s="192" t="s">
        <v>12</v>
      </c>
      <c r="K8" s="193"/>
      <c r="L8" s="87" t="str">
        <f>L5</f>
        <v>Tage</v>
      </c>
      <c r="M8" s="108" t="s">
        <v>106</v>
      </c>
      <c r="N8" s="242" t="s">
        <v>186</v>
      </c>
      <c r="O8" s="91"/>
    </row>
    <row r="9" spans="1:15" ht="15" customHeight="1" x14ac:dyDescent="0.2">
      <c r="A9" s="144" t="s">
        <v>27</v>
      </c>
      <c r="B9" s="109">
        <v>1</v>
      </c>
      <c r="C9" s="156"/>
      <c r="D9" s="157"/>
      <c r="E9" s="157"/>
      <c r="F9" s="157"/>
      <c r="G9" s="158"/>
      <c r="H9" s="158"/>
      <c r="I9" s="159"/>
      <c r="J9" s="160"/>
      <c r="K9" s="161"/>
      <c r="L9" s="149" t="str">
        <f>IF(OR(H9="",G9=""),"",IF((H9-G9)&gt;366,"zu viel",IF((H9-G9)&lt;0,"zu wenig",H9-G9)))</f>
        <v/>
      </c>
      <c r="M9" s="150" t="str">
        <f>IF(AND(G9&gt;0,H9&gt;0,I9&gt;0,J9&gt;0),'Zins in Intervallen'!G9,'Zins in Intervallen'!E9)</f>
        <v/>
      </c>
      <c r="N9" s="153"/>
      <c r="O9" s="91"/>
    </row>
    <row r="10" spans="1:15" ht="15" customHeight="1" x14ac:dyDescent="0.2">
      <c r="B10" s="83">
        <f>B9+1</f>
        <v>2</v>
      </c>
      <c r="C10" s="162"/>
      <c r="D10" s="163"/>
      <c r="E10" s="163"/>
      <c r="F10" s="163"/>
      <c r="G10" s="164"/>
      <c r="H10" s="164"/>
      <c r="I10" s="165"/>
      <c r="J10" s="166"/>
      <c r="K10" s="167"/>
      <c r="L10" s="151" t="str">
        <f t="shared" ref="L10:L28" si="1">IF(OR(H10="",G10=""),"",IF((H10-G10)&gt;366,"zu viel",IF((H10-G10)&lt;0,"zu wenig",H10-G10)))</f>
        <v/>
      </c>
      <c r="M10" s="152" t="str">
        <f>IF(AND(G10&gt;0,H10&gt;0,I10&gt;0,J10&gt;0),'Zins in Intervallen'!G10,'Zins in Intervallen'!E10)</f>
        <v/>
      </c>
      <c r="N10" s="154"/>
      <c r="O10" s="91"/>
    </row>
    <row r="11" spans="1:15" ht="15" customHeight="1" x14ac:dyDescent="0.2">
      <c r="B11" s="83">
        <f>B10+1</f>
        <v>3</v>
      </c>
      <c r="C11" s="162"/>
      <c r="D11" s="163"/>
      <c r="E11" s="163"/>
      <c r="F11" s="163"/>
      <c r="G11" s="164"/>
      <c r="H11" s="164"/>
      <c r="I11" s="165"/>
      <c r="J11" s="166"/>
      <c r="K11" s="167"/>
      <c r="L11" s="151" t="str">
        <f t="shared" si="1"/>
        <v/>
      </c>
      <c r="M11" s="152" t="str">
        <f>IF(AND(G11&gt;0,H11&gt;0,I11&gt;0,J11&gt;0),'Zins in Intervallen'!G11,'Zins in Intervallen'!E11)</f>
        <v/>
      </c>
      <c r="N11" s="154"/>
      <c r="O11" s="91"/>
    </row>
    <row r="12" spans="1:15" ht="15" customHeight="1" x14ac:dyDescent="0.2">
      <c r="B12" s="83">
        <f t="shared" ref="B12:B18" si="2">B11+1</f>
        <v>4</v>
      </c>
      <c r="C12" s="162"/>
      <c r="D12" s="163"/>
      <c r="E12" s="168"/>
      <c r="F12" s="163"/>
      <c r="G12" s="164"/>
      <c r="H12" s="164"/>
      <c r="I12" s="165"/>
      <c r="J12" s="166"/>
      <c r="K12" s="167"/>
      <c r="L12" s="151" t="str">
        <f t="shared" si="1"/>
        <v/>
      </c>
      <c r="M12" s="152" t="str">
        <f>IF(AND(G12&gt;0,H12&gt;0,I12&gt;0,J12&gt;0),'Zins in Intervallen'!G12,'Zins in Intervallen'!E12)</f>
        <v/>
      </c>
      <c r="N12" s="154"/>
      <c r="O12" s="91"/>
    </row>
    <row r="13" spans="1:15" ht="15" customHeight="1" x14ac:dyDescent="0.2">
      <c r="B13" s="83">
        <f t="shared" si="2"/>
        <v>5</v>
      </c>
      <c r="C13" s="162"/>
      <c r="D13" s="163"/>
      <c r="E13" s="163"/>
      <c r="F13" s="163"/>
      <c r="G13" s="164"/>
      <c r="H13" s="164"/>
      <c r="I13" s="165"/>
      <c r="J13" s="166"/>
      <c r="K13" s="167"/>
      <c r="L13" s="151" t="str">
        <f t="shared" si="1"/>
        <v/>
      </c>
      <c r="M13" s="152" t="str">
        <f>IF(AND(G13&gt;0,H13&gt;0,I13&gt;0,J13&gt;0),'Zins in Intervallen'!G13,'Zins in Intervallen'!E13)</f>
        <v/>
      </c>
      <c r="N13" s="154"/>
      <c r="O13" s="91"/>
    </row>
    <row r="14" spans="1:15" ht="15" customHeight="1" x14ac:dyDescent="0.2">
      <c r="B14" s="83">
        <f t="shared" si="2"/>
        <v>6</v>
      </c>
      <c r="C14" s="162"/>
      <c r="D14" s="163"/>
      <c r="E14" s="168"/>
      <c r="F14" s="163"/>
      <c r="G14" s="164"/>
      <c r="H14" s="164"/>
      <c r="I14" s="165"/>
      <c r="J14" s="166"/>
      <c r="K14" s="167"/>
      <c r="L14" s="151" t="str">
        <f t="shared" si="1"/>
        <v/>
      </c>
      <c r="M14" s="152" t="str">
        <f>IF(AND(G14&gt;0,H14&gt;0,I14&gt;0,J14&gt;0),'Zins in Intervallen'!G14,'Zins in Intervallen'!E14)</f>
        <v/>
      </c>
      <c r="N14" s="154"/>
      <c r="O14" s="91"/>
    </row>
    <row r="15" spans="1:15" ht="15" customHeight="1" x14ac:dyDescent="0.2">
      <c r="B15" s="83">
        <f t="shared" si="2"/>
        <v>7</v>
      </c>
      <c r="C15" s="162"/>
      <c r="D15" s="163"/>
      <c r="E15" s="168"/>
      <c r="F15" s="163"/>
      <c r="G15" s="164"/>
      <c r="H15" s="164"/>
      <c r="I15" s="165"/>
      <c r="J15" s="166"/>
      <c r="K15" s="167"/>
      <c r="L15" s="151" t="str">
        <f t="shared" si="1"/>
        <v/>
      </c>
      <c r="M15" s="152" t="str">
        <f>IF(AND(G15&gt;0,H15&gt;0,I15&gt;0,J15&gt;0),'Zins in Intervallen'!G15,'Zins in Intervallen'!E15)</f>
        <v/>
      </c>
      <c r="N15" s="154"/>
      <c r="O15" s="91"/>
    </row>
    <row r="16" spans="1:15" ht="15" customHeight="1" x14ac:dyDescent="0.2">
      <c r="B16" s="83">
        <f t="shared" si="2"/>
        <v>8</v>
      </c>
      <c r="C16" s="162"/>
      <c r="D16" s="163"/>
      <c r="E16" s="168"/>
      <c r="F16" s="163"/>
      <c r="G16" s="164"/>
      <c r="H16" s="164"/>
      <c r="I16" s="165"/>
      <c r="J16" s="166"/>
      <c r="K16" s="167"/>
      <c r="L16" s="151" t="str">
        <f t="shared" si="1"/>
        <v/>
      </c>
      <c r="M16" s="152" t="str">
        <f>IF(AND(G16&gt;0,H16&gt;0,I16&gt;0,J16&gt;0),'Zins in Intervallen'!G16,'Zins in Intervallen'!E16)</f>
        <v/>
      </c>
      <c r="N16" s="154"/>
      <c r="O16" s="91"/>
    </row>
    <row r="17" spans="2:15" ht="15" customHeight="1" x14ac:dyDescent="0.2">
      <c r="B17" s="83">
        <f t="shared" si="2"/>
        <v>9</v>
      </c>
      <c r="C17" s="162"/>
      <c r="D17" s="163"/>
      <c r="E17" s="163"/>
      <c r="F17" s="163"/>
      <c r="G17" s="164"/>
      <c r="H17" s="164"/>
      <c r="I17" s="165"/>
      <c r="J17" s="166"/>
      <c r="K17" s="167"/>
      <c r="L17" s="151" t="str">
        <f t="shared" si="1"/>
        <v/>
      </c>
      <c r="M17" s="152" t="str">
        <f>IF(AND(G17&gt;0,H17&gt;0,I17&gt;0,J17&gt;0),'Zins in Intervallen'!G17,'Zins in Intervallen'!E17)</f>
        <v/>
      </c>
      <c r="N17" s="154"/>
      <c r="O17" s="91"/>
    </row>
    <row r="18" spans="2:15" ht="15" customHeight="1" thickBot="1" x14ac:dyDescent="0.25">
      <c r="B18" s="83">
        <f t="shared" si="2"/>
        <v>10</v>
      </c>
      <c r="C18" s="169"/>
      <c r="D18" s="170"/>
      <c r="E18" s="170"/>
      <c r="F18" s="170"/>
      <c r="G18" s="171"/>
      <c r="H18" s="171"/>
      <c r="I18" s="172"/>
      <c r="J18" s="173"/>
      <c r="K18" s="174"/>
      <c r="L18" s="219" t="str">
        <f t="shared" si="1"/>
        <v/>
      </c>
      <c r="M18" s="220" t="str">
        <f>IF(AND(G18&gt;0,H18&gt;0,I18&gt;0,J18&gt;0),'Zins in Intervallen'!G18,'Zins in Intervallen'!E18)</f>
        <v/>
      </c>
      <c r="N18" s="155"/>
      <c r="O18" s="91"/>
    </row>
    <row r="19" spans="2:15" ht="15" customHeight="1" x14ac:dyDescent="0.2">
      <c r="B19" s="221">
        <f t="shared" ref="B19:B28" si="3">B18+1</f>
        <v>11</v>
      </c>
      <c r="C19" s="225" t="s">
        <v>189</v>
      </c>
      <c r="D19" s="226"/>
      <c r="E19" s="226"/>
      <c r="F19" s="226"/>
      <c r="G19" s="227"/>
      <c r="H19" s="227"/>
      <c r="I19" s="228"/>
      <c r="J19" s="229"/>
      <c r="K19" s="230"/>
      <c r="L19" s="222"/>
      <c r="M19" s="223"/>
      <c r="N19" s="231"/>
      <c r="O19" s="224"/>
    </row>
    <row r="20" spans="2:15" ht="15" customHeight="1" x14ac:dyDescent="0.2">
      <c r="B20" s="83">
        <f t="shared" si="3"/>
        <v>12</v>
      </c>
      <c r="C20" s="202"/>
      <c r="D20" s="203"/>
      <c r="E20" s="209"/>
      <c r="F20" s="203"/>
      <c r="G20" s="204"/>
      <c r="H20" s="204"/>
      <c r="I20" s="205"/>
      <c r="J20" s="206"/>
      <c r="K20" s="207"/>
      <c r="L20" s="151"/>
      <c r="M20" s="152"/>
      <c r="N20" s="208"/>
      <c r="O20" s="91"/>
    </row>
    <row r="21" spans="2:15" ht="15" customHeight="1" x14ac:dyDescent="0.2">
      <c r="B21" s="83">
        <f t="shared" si="3"/>
        <v>13</v>
      </c>
      <c r="C21" s="202"/>
      <c r="D21" s="203"/>
      <c r="E21" s="203"/>
      <c r="F21" s="203"/>
      <c r="G21" s="204"/>
      <c r="H21" s="204"/>
      <c r="I21" s="205"/>
      <c r="J21" s="206"/>
      <c r="K21" s="207"/>
      <c r="L21" s="151"/>
      <c r="M21" s="152"/>
      <c r="N21" s="208"/>
      <c r="O21" s="91"/>
    </row>
    <row r="22" spans="2:15" ht="15" customHeight="1" x14ac:dyDescent="0.2">
      <c r="B22" s="83">
        <f t="shared" si="3"/>
        <v>14</v>
      </c>
      <c r="C22" s="202"/>
      <c r="D22" s="203"/>
      <c r="E22" s="209"/>
      <c r="F22" s="203"/>
      <c r="G22" s="204"/>
      <c r="H22" s="204"/>
      <c r="I22" s="205"/>
      <c r="J22" s="206"/>
      <c r="K22" s="207"/>
      <c r="L22" s="151"/>
      <c r="M22" s="152"/>
      <c r="N22" s="208"/>
      <c r="O22" s="91"/>
    </row>
    <row r="23" spans="2:15" ht="15" customHeight="1" x14ac:dyDescent="0.2">
      <c r="B23" s="83">
        <f t="shared" si="3"/>
        <v>15</v>
      </c>
      <c r="C23" s="202"/>
      <c r="D23" s="203"/>
      <c r="E23" s="209"/>
      <c r="F23" s="203"/>
      <c r="G23" s="204"/>
      <c r="H23" s="204"/>
      <c r="I23" s="205"/>
      <c r="J23" s="206"/>
      <c r="K23" s="207"/>
      <c r="L23" s="151"/>
      <c r="M23" s="152"/>
      <c r="N23" s="208"/>
      <c r="O23" s="91"/>
    </row>
    <row r="24" spans="2:15" ht="15" customHeight="1" x14ac:dyDescent="0.2">
      <c r="B24" s="83">
        <f t="shared" si="3"/>
        <v>16</v>
      </c>
      <c r="C24" s="202"/>
      <c r="D24" s="203"/>
      <c r="E24" s="209"/>
      <c r="F24" s="203"/>
      <c r="G24" s="204"/>
      <c r="H24" s="204"/>
      <c r="I24" s="205"/>
      <c r="J24" s="206"/>
      <c r="K24" s="207"/>
      <c r="L24" s="151"/>
      <c r="M24" s="152"/>
      <c r="N24" s="208"/>
      <c r="O24" s="91"/>
    </row>
    <row r="25" spans="2:15" ht="15" customHeight="1" x14ac:dyDescent="0.2">
      <c r="B25" s="83">
        <f t="shared" si="3"/>
        <v>17</v>
      </c>
      <c r="C25" s="202"/>
      <c r="D25" s="203"/>
      <c r="E25" s="209"/>
      <c r="F25" s="203"/>
      <c r="G25" s="204"/>
      <c r="H25" s="204"/>
      <c r="I25" s="205"/>
      <c r="J25" s="206"/>
      <c r="K25" s="207"/>
      <c r="L25" s="151"/>
      <c r="M25" s="152"/>
      <c r="N25" s="208"/>
      <c r="O25" s="91"/>
    </row>
    <row r="26" spans="2:15" ht="15" customHeight="1" x14ac:dyDescent="0.2">
      <c r="B26" s="83">
        <f t="shared" si="3"/>
        <v>18</v>
      </c>
      <c r="C26" s="202"/>
      <c r="D26" s="203"/>
      <c r="E26" s="209"/>
      <c r="F26" s="203"/>
      <c r="G26" s="204"/>
      <c r="H26" s="204"/>
      <c r="I26" s="205"/>
      <c r="J26" s="206"/>
      <c r="K26" s="207"/>
      <c r="L26" s="151"/>
      <c r="M26" s="152"/>
      <c r="N26" s="208"/>
      <c r="O26" s="91"/>
    </row>
    <row r="27" spans="2:15" ht="15" customHeight="1" x14ac:dyDescent="0.2">
      <c r="B27" s="83">
        <f t="shared" si="3"/>
        <v>19</v>
      </c>
      <c r="C27" s="202"/>
      <c r="D27" s="203"/>
      <c r="E27" s="209"/>
      <c r="F27" s="203"/>
      <c r="G27" s="204"/>
      <c r="H27" s="204"/>
      <c r="I27" s="205"/>
      <c r="J27" s="206"/>
      <c r="K27" s="207"/>
      <c r="L27" s="151"/>
      <c r="M27" s="152"/>
      <c r="N27" s="208"/>
      <c r="O27" s="91"/>
    </row>
    <row r="28" spans="2:15" ht="15" customHeight="1" x14ac:dyDescent="0.2">
      <c r="B28" s="83">
        <f t="shared" si="3"/>
        <v>20</v>
      </c>
      <c r="C28" s="210"/>
      <c r="D28" s="211"/>
      <c r="E28" s="212"/>
      <c r="F28" s="211"/>
      <c r="G28" s="213"/>
      <c r="H28" s="213"/>
      <c r="I28" s="214"/>
      <c r="J28" s="215"/>
      <c r="K28" s="216"/>
      <c r="L28" s="151"/>
      <c r="M28" s="152"/>
      <c r="N28" s="217"/>
      <c r="O28" s="91"/>
    </row>
    <row r="29" spans="2:15" x14ac:dyDescent="0.2">
      <c r="B29" s="95"/>
      <c r="C29" s="96"/>
      <c r="D29" s="96"/>
      <c r="E29" s="96"/>
      <c r="F29" s="96"/>
      <c r="G29" s="110"/>
      <c r="H29" s="110"/>
      <c r="I29" s="111"/>
      <c r="J29" s="96"/>
      <c r="K29" s="100"/>
      <c r="L29" s="99"/>
      <c r="M29" s="96"/>
      <c r="N29" s="96"/>
      <c r="O29" s="112"/>
    </row>
  </sheetData>
  <sheetProtection algorithmName="SHA-512" hashValue="5gI/U8XB0tAnoQGc4YMLHLIWf36PszaNWj97OWBgj/d2i8g2YpQB3+k7NNbfRZvM4kOrmOgqU0YK0ODhUzzZ1w==" saltValue="xDVNRPg7imQSkZt2FcIF3w==" spinCount="100000" sheet="1" formatCells="0" formatColumns="0" formatRows="0" autoFilter="0"/>
  <autoFilter ref="C8:K28" xr:uid="{00000000-0009-0000-0000-000001000000}"/>
  <phoneticPr fontId="6" type="noConversion"/>
  <hyperlinks>
    <hyperlink ref="C1" location="Zentrale!A1" display="Zur Zentrale" xr:uid="{00000000-0004-0000-0100-000000000000}"/>
  </hyperlinks>
  <printOptions horizontalCentered="1"/>
  <pageMargins left="0.39370078740157483" right="0.39370078740157483" top="0.98425196850393704" bottom="0.98425196850393704" header="0.51181102362204722" footer="0.51181102362204722"/>
  <pageSetup paperSize="9" scale="90" orientation="landscape" horizontalDpi="300" verticalDpi="300" r:id="rId1"/>
  <headerFooter alignWithMargins="0">
    <oddHeader>&amp;R&amp;"Calibri,Standard"&amp;D</oddHeader>
    <oddFooter xml:space="preserve">&amp;C&amp;"Calibri,Standard"Eine Datei aus XG400 Private Finanzkontrolle   © Auvista Verlag München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showGridLines="0" showRowColHeaders="0" workbookViewId="0">
      <pane ySplit="8" topLeftCell="A9" activePane="bottomLeft" state="frozenSplit"/>
      <selection pane="bottomLeft" activeCell="A9" sqref="A9"/>
    </sheetView>
  </sheetViews>
  <sheetFormatPr baseColWidth="10" defaultRowHeight="12.75" x14ac:dyDescent="0.2"/>
  <cols>
    <col min="1" max="1" width="11.42578125" style="9"/>
    <col min="2" max="2" width="5.85546875" style="9" bestFit="1" customWidth="1"/>
    <col min="3" max="3" width="11.140625" style="116" bestFit="1" customWidth="1"/>
    <col min="4" max="4" width="13.7109375" style="116" customWidth="1"/>
    <col min="5" max="5" width="12.7109375" style="9" customWidth="1"/>
    <col min="6" max="6" width="5.5703125" style="9" customWidth="1"/>
    <col min="7" max="7" width="10.7109375" style="9" customWidth="1"/>
    <col min="8" max="8" width="10.7109375" style="18" customWidth="1"/>
    <col min="9" max="9" width="10.7109375" style="9" customWidth="1"/>
    <col min="10" max="11" width="11.7109375" style="9" customWidth="1"/>
    <col min="12" max="12" width="12.7109375" style="9" customWidth="1"/>
    <col min="13" max="16384" width="11.42578125" style="9"/>
  </cols>
  <sheetData>
    <row r="1" spans="1:12" x14ac:dyDescent="0.2">
      <c r="A1" s="40" t="s">
        <v>27</v>
      </c>
      <c r="C1" s="8" t="s">
        <v>71</v>
      </c>
    </row>
    <row r="2" spans="1:12" ht="6" customHeight="1" x14ac:dyDescent="0.3">
      <c r="B2" s="74"/>
      <c r="C2" s="129"/>
      <c r="D2" s="129"/>
      <c r="E2" s="76"/>
      <c r="F2" s="76"/>
      <c r="G2" s="76"/>
      <c r="H2" s="81"/>
      <c r="I2" s="76"/>
      <c r="J2" s="76"/>
      <c r="K2" s="130"/>
      <c r="L2" s="82"/>
    </row>
    <row r="3" spans="1:12" x14ac:dyDescent="0.2">
      <c r="B3" s="83"/>
      <c r="C3" s="62"/>
      <c r="D3" s="105"/>
      <c r="E3" s="131" t="s">
        <v>182</v>
      </c>
      <c r="F3" s="62"/>
      <c r="G3" s="62"/>
      <c r="H3" s="88"/>
      <c r="I3" s="62"/>
      <c r="J3" s="62"/>
      <c r="K3" s="84"/>
      <c r="L3" s="132" t="s">
        <v>183</v>
      </c>
    </row>
    <row r="4" spans="1:12" ht="23.25" x14ac:dyDescent="0.35">
      <c r="B4" s="83"/>
      <c r="C4" s="105"/>
      <c r="D4" s="105"/>
      <c r="E4" s="243" t="s">
        <v>107</v>
      </c>
      <c r="F4" s="62"/>
      <c r="G4" s="62"/>
      <c r="H4" s="88"/>
      <c r="I4" s="62"/>
      <c r="J4" s="62"/>
      <c r="K4" s="92"/>
      <c r="L4" s="91"/>
    </row>
    <row r="5" spans="1:12" x14ac:dyDescent="0.2">
      <c r="B5" s="133"/>
      <c r="C5" s="125"/>
      <c r="D5" s="125"/>
      <c r="E5" s="134"/>
      <c r="F5" s="134"/>
      <c r="G5" s="134"/>
      <c r="H5" s="124"/>
      <c r="I5" s="134"/>
      <c r="J5" s="134"/>
      <c r="K5" s="117"/>
      <c r="L5" s="135"/>
    </row>
    <row r="6" spans="1:12" x14ac:dyDescent="0.2">
      <c r="B6" s="121"/>
      <c r="C6" s="125"/>
      <c r="D6" s="125"/>
      <c r="E6" s="118" t="s">
        <v>14</v>
      </c>
      <c r="F6" s="119"/>
      <c r="G6" s="120" t="s">
        <v>103</v>
      </c>
      <c r="H6" s="120" t="s">
        <v>12</v>
      </c>
      <c r="I6" s="120" t="s">
        <v>14</v>
      </c>
      <c r="J6" s="120" t="s">
        <v>14</v>
      </c>
      <c r="K6" s="120" t="s">
        <v>14</v>
      </c>
      <c r="L6" s="120" t="s">
        <v>14</v>
      </c>
    </row>
    <row r="7" spans="1:12" ht="30" customHeight="1" x14ac:dyDescent="0.2">
      <c r="B7" s="136" t="s">
        <v>9</v>
      </c>
      <c r="C7" s="126" t="s">
        <v>10</v>
      </c>
      <c r="D7" s="126" t="s">
        <v>8</v>
      </c>
      <c r="E7" s="187" t="s">
        <v>19</v>
      </c>
      <c r="F7" s="188" t="s">
        <v>5</v>
      </c>
      <c r="G7" s="188" t="s">
        <v>104</v>
      </c>
      <c r="H7" s="188" t="s">
        <v>13</v>
      </c>
      <c r="I7" s="188" t="s">
        <v>15</v>
      </c>
      <c r="J7" s="188" t="s">
        <v>16</v>
      </c>
      <c r="K7" s="188" t="s">
        <v>17</v>
      </c>
      <c r="L7" s="188" t="s">
        <v>18</v>
      </c>
    </row>
    <row r="8" spans="1:12" ht="13.5" thickBot="1" x14ac:dyDescent="0.25">
      <c r="B8" s="137"/>
      <c r="C8" s="122"/>
      <c r="D8" s="127"/>
      <c r="E8" s="128">
        <f>SUM(E9:E18)</f>
        <v>0</v>
      </c>
      <c r="F8" s="247">
        <f>SUM(F9:F18)</f>
        <v>0</v>
      </c>
      <c r="G8" s="123">
        <f>SUM(G9:G18)</f>
        <v>0</v>
      </c>
      <c r="H8" s="123">
        <f>SUM(H9:H18)</f>
        <v>0</v>
      </c>
      <c r="I8" s="123">
        <f>SUM(I9:I18)</f>
        <v>0</v>
      </c>
      <c r="J8" s="123">
        <f>SUM(J9:J18)</f>
        <v>0</v>
      </c>
      <c r="K8" s="123">
        <f>SUM(K9:K18)</f>
        <v>0</v>
      </c>
      <c r="L8" s="138">
        <f>SUM(L9:L18)</f>
        <v>0</v>
      </c>
    </row>
    <row r="9" spans="1:12" ht="15" customHeight="1" x14ac:dyDescent="0.2">
      <c r="A9" s="40" t="s">
        <v>27</v>
      </c>
      <c r="B9" s="177">
        <f>IF('Uebersicht Geldanlagen'!B9="","",'Uebersicht Geldanlagen'!B9)</f>
        <v>1</v>
      </c>
      <c r="C9" s="178" t="str">
        <f>IF('Uebersicht Geldanlagen'!C9="","",'Uebersicht Geldanlagen'!C9)</f>
        <v/>
      </c>
      <c r="D9" s="178" t="str">
        <f>IF('Uebersicht Geldanlagen'!D9="","",'Uebersicht Geldanlagen'!D9)</f>
        <v/>
      </c>
      <c r="E9" s="179" t="str">
        <f>IF(OR('Uebersicht Geldanlagen'!I9="",'Uebersicht Geldanlagen'!J9=""),"",'Uebersicht Geldanlagen'!I9*'Uebersicht Geldanlagen'!J9)</f>
        <v/>
      </c>
      <c r="F9" s="180" t="str">
        <f>IF('Uebersicht Geldanlagen'!L9&gt;0,'Uebersicht Geldanlagen'!L9,"")</f>
        <v/>
      </c>
      <c r="G9" s="181" t="str">
        <f>IF('Uebersicht Geldanlagen'!G9="","",F9*H9)</f>
        <v/>
      </c>
      <c r="H9" s="181" t="str">
        <f>IF(OR('Uebersicht Geldanlagen'!I9="",'Uebersicht Geldanlagen'!J9=""),"",IF('Uebersicht Geldanlagen'!K9&gt;0,'Uebersicht Geldanlagen'!I9*'Uebersicht Geldanlagen'!J9/'Uebersicht Geldanlagen'!K9,'Uebersicht Geldanlagen'!I9*'Uebersicht Geldanlagen'!J9/360))</f>
        <v/>
      </c>
      <c r="I9" s="181" t="str">
        <f>IF(OR('Uebersicht Geldanlagen'!I9="",'Uebersicht Geldanlagen'!J9=""),"",IF('Uebersicht Geldanlagen'!K9&gt;0,30*'Uebersicht Geldanlagen'!I9*'Uebersicht Geldanlagen'!J9/'Uebersicht Geldanlagen'!K9,30*'Uebersicht Geldanlagen'!I9*'Uebersicht Geldanlagen'!J9/360))</f>
        <v/>
      </c>
      <c r="J9" s="179" t="str">
        <f>IF(OR('Uebersicht Geldanlagen'!I9="",'Uebersicht Geldanlagen'!J9=""),"",IF('Uebersicht Geldanlagen'!K9&gt;0,60*'Uebersicht Geldanlagen'!I9*'Uebersicht Geldanlagen'!J9/'Uebersicht Geldanlagen'!K9,60*'Uebersicht Geldanlagen'!I9*'Uebersicht Geldanlagen'!J9/360))</f>
        <v/>
      </c>
      <c r="K9" s="179" t="str">
        <f>IF(OR('Uebersicht Geldanlagen'!I9="",'Uebersicht Geldanlagen'!J9=""),"",IF('Uebersicht Geldanlagen'!K9&gt;0,90*'Uebersicht Geldanlagen'!I9*'Uebersicht Geldanlagen'!J9/'Uebersicht Geldanlagen'!K9,90*'Uebersicht Geldanlagen'!I9*'Uebersicht Geldanlagen'!J9/360))</f>
        <v/>
      </c>
      <c r="L9" s="181" t="str">
        <f>IF(OR('Uebersicht Geldanlagen'!I9="",'Uebersicht Geldanlagen'!J9=""),"",IF('Uebersicht Geldanlagen'!K9&gt;0,180*'Uebersicht Geldanlagen'!I9*'Uebersicht Geldanlagen'!J9/'Uebersicht Geldanlagen'!K9,180*'Uebersicht Geldanlagen'!I9*'Uebersicht Geldanlagen'!J9/360))</f>
        <v/>
      </c>
    </row>
    <row r="10" spans="1:12" ht="15" customHeight="1" x14ac:dyDescent="0.2">
      <c r="B10" s="182">
        <f>IF('Uebersicht Geldanlagen'!B10="","",'Uebersicht Geldanlagen'!B10)</f>
        <v>2</v>
      </c>
      <c r="C10" s="183" t="str">
        <f>IF('Uebersicht Geldanlagen'!C10="","",'Uebersicht Geldanlagen'!C10)</f>
        <v/>
      </c>
      <c r="D10" s="183" t="str">
        <f>IF('Uebersicht Geldanlagen'!D10="","",'Uebersicht Geldanlagen'!D10)</f>
        <v/>
      </c>
      <c r="E10" s="184" t="str">
        <f>IF(OR('Uebersicht Geldanlagen'!I10="",'Uebersicht Geldanlagen'!J10=""),"",IF('Uebersicht Geldanlagen'!K10&gt;0,'Uebersicht Geldanlagen'!I10*'Uebersicht Geldanlagen'!J10,'Uebersicht Geldanlagen'!I10*'Uebersicht Geldanlagen'!J10))</f>
        <v/>
      </c>
      <c r="F10" s="185" t="str">
        <f>IF('Uebersicht Geldanlagen'!L10&gt;0,'Uebersicht Geldanlagen'!L10,"")</f>
        <v/>
      </c>
      <c r="G10" s="186" t="str">
        <f>IF('Uebersicht Geldanlagen'!G10="","",F10*H10)</f>
        <v/>
      </c>
      <c r="H10" s="186" t="str">
        <f>IF(OR('Uebersicht Geldanlagen'!I10="",'Uebersicht Geldanlagen'!J10=""),"",IF('Uebersicht Geldanlagen'!K10&gt;0,'Uebersicht Geldanlagen'!I10*'Uebersicht Geldanlagen'!J10/'Uebersicht Geldanlagen'!K10,'Uebersicht Geldanlagen'!I10*'Uebersicht Geldanlagen'!J10/360))</f>
        <v/>
      </c>
      <c r="I10" s="186" t="str">
        <f>IF(OR('Uebersicht Geldanlagen'!I10="",'Uebersicht Geldanlagen'!J10=""),"",IF('Uebersicht Geldanlagen'!K10&gt;0,30*'Uebersicht Geldanlagen'!I10*'Uebersicht Geldanlagen'!J10/'Uebersicht Geldanlagen'!K10,30*'Uebersicht Geldanlagen'!I10*'Uebersicht Geldanlagen'!J10/360))</f>
        <v/>
      </c>
      <c r="J10" s="184" t="str">
        <f>IF(OR('Uebersicht Geldanlagen'!I10="",'Uebersicht Geldanlagen'!J10=""),"",IF('Uebersicht Geldanlagen'!K10&gt;0,60*'Uebersicht Geldanlagen'!I10*'Uebersicht Geldanlagen'!J10/'Uebersicht Geldanlagen'!K10,60*'Uebersicht Geldanlagen'!I10*'Uebersicht Geldanlagen'!J10/360))</f>
        <v/>
      </c>
      <c r="K10" s="184" t="str">
        <f>IF(OR('Uebersicht Geldanlagen'!I10="",'Uebersicht Geldanlagen'!J10=""),"",IF('Uebersicht Geldanlagen'!K10&gt;0,90*'Uebersicht Geldanlagen'!I10*'Uebersicht Geldanlagen'!J10/'Uebersicht Geldanlagen'!K10,90*'Uebersicht Geldanlagen'!I10*'Uebersicht Geldanlagen'!J10/360))</f>
        <v/>
      </c>
      <c r="L10" s="186" t="str">
        <f>IF(OR('Uebersicht Geldanlagen'!I10="",'Uebersicht Geldanlagen'!J10=""),"",IF('Uebersicht Geldanlagen'!K10&gt;0,180*'Uebersicht Geldanlagen'!I10*'Uebersicht Geldanlagen'!J10/'Uebersicht Geldanlagen'!K10,180*'Uebersicht Geldanlagen'!I10*'Uebersicht Geldanlagen'!J10/360))</f>
        <v/>
      </c>
    </row>
    <row r="11" spans="1:12" ht="15" customHeight="1" x14ac:dyDescent="0.2">
      <c r="B11" s="182">
        <f>IF('Uebersicht Geldanlagen'!B11="","",'Uebersicht Geldanlagen'!B11)</f>
        <v>3</v>
      </c>
      <c r="C11" s="183" t="str">
        <f>IF('Uebersicht Geldanlagen'!C11="","",'Uebersicht Geldanlagen'!C11)</f>
        <v/>
      </c>
      <c r="D11" s="183" t="str">
        <f>IF('Uebersicht Geldanlagen'!D11="","",'Uebersicht Geldanlagen'!D11)</f>
        <v/>
      </c>
      <c r="E11" s="184" t="str">
        <f>IF(OR('Uebersicht Geldanlagen'!I11="",'Uebersicht Geldanlagen'!J11=""),"",IF('Uebersicht Geldanlagen'!K11&gt;0,'Uebersicht Geldanlagen'!I11*'Uebersicht Geldanlagen'!J11,'Uebersicht Geldanlagen'!I11*'Uebersicht Geldanlagen'!J11))</f>
        <v/>
      </c>
      <c r="F11" s="185" t="str">
        <f>IF('Uebersicht Geldanlagen'!L11&gt;0,'Uebersicht Geldanlagen'!L11,"")</f>
        <v/>
      </c>
      <c r="G11" s="186" t="str">
        <f>IF('Uebersicht Geldanlagen'!G11="","",F11*H11)</f>
        <v/>
      </c>
      <c r="H11" s="186" t="str">
        <f>IF(OR('Uebersicht Geldanlagen'!I11="",'Uebersicht Geldanlagen'!J11=""),"",IF('Uebersicht Geldanlagen'!K11&gt;0,'Uebersicht Geldanlagen'!I11*'Uebersicht Geldanlagen'!J11/'Uebersicht Geldanlagen'!K11,'Uebersicht Geldanlagen'!I11*'Uebersicht Geldanlagen'!J11/360))</f>
        <v/>
      </c>
      <c r="I11" s="186" t="str">
        <f>IF(OR('Uebersicht Geldanlagen'!I11="",'Uebersicht Geldanlagen'!J11=""),"",IF('Uebersicht Geldanlagen'!K11&gt;0,30*'Uebersicht Geldanlagen'!I11*'Uebersicht Geldanlagen'!J11/'Uebersicht Geldanlagen'!K11,30*'Uebersicht Geldanlagen'!I11*'Uebersicht Geldanlagen'!J11/360))</f>
        <v/>
      </c>
      <c r="J11" s="184" t="str">
        <f>IF(OR('Uebersicht Geldanlagen'!I11="",'Uebersicht Geldanlagen'!J11=""),"",IF('Uebersicht Geldanlagen'!K11&gt;0,60*'Uebersicht Geldanlagen'!I11*'Uebersicht Geldanlagen'!J11/'Uebersicht Geldanlagen'!K11,60*'Uebersicht Geldanlagen'!I11*'Uebersicht Geldanlagen'!J11/360))</f>
        <v/>
      </c>
      <c r="K11" s="184" t="str">
        <f>IF(OR('Uebersicht Geldanlagen'!I11="",'Uebersicht Geldanlagen'!J11=""),"",IF('Uebersicht Geldanlagen'!K11&gt;0,90*'Uebersicht Geldanlagen'!I11*'Uebersicht Geldanlagen'!J11/'Uebersicht Geldanlagen'!K11,90*'Uebersicht Geldanlagen'!I11*'Uebersicht Geldanlagen'!J11/360))</f>
        <v/>
      </c>
      <c r="L11" s="186" t="str">
        <f>IF(OR('Uebersicht Geldanlagen'!I11="",'Uebersicht Geldanlagen'!J11=""),"",IF('Uebersicht Geldanlagen'!K11&gt;0,180*'Uebersicht Geldanlagen'!I11*'Uebersicht Geldanlagen'!J11/'Uebersicht Geldanlagen'!K11,180*'Uebersicht Geldanlagen'!I11*'Uebersicht Geldanlagen'!J11/360))</f>
        <v/>
      </c>
    </row>
    <row r="12" spans="1:12" ht="15" customHeight="1" x14ac:dyDescent="0.2">
      <c r="B12" s="182">
        <f>IF('Uebersicht Geldanlagen'!B12="","",'Uebersicht Geldanlagen'!B12)</f>
        <v>4</v>
      </c>
      <c r="C12" s="183" t="str">
        <f>IF('Uebersicht Geldanlagen'!C12="","",'Uebersicht Geldanlagen'!C12)</f>
        <v/>
      </c>
      <c r="D12" s="183" t="str">
        <f>IF('Uebersicht Geldanlagen'!D12="","",'Uebersicht Geldanlagen'!D12)</f>
        <v/>
      </c>
      <c r="E12" s="184" t="str">
        <f>IF(OR('Uebersicht Geldanlagen'!I12="",'Uebersicht Geldanlagen'!J12=""),"",IF('Uebersicht Geldanlagen'!K12&gt;0,'Uebersicht Geldanlagen'!I12*'Uebersicht Geldanlagen'!J12,'Uebersicht Geldanlagen'!I12*'Uebersicht Geldanlagen'!J12))</f>
        <v/>
      </c>
      <c r="F12" s="185" t="str">
        <f>IF('Uebersicht Geldanlagen'!L12&gt;0,'Uebersicht Geldanlagen'!L12,"")</f>
        <v/>
      </c>
      <c r="G12" s="186" t="str">
        <f>IF('Uebersicht Geldanlagen'!G12="","",F12*H12)</f>
        <v/>
      </c>
      <c r="H12" s="186" t="str">
        <f>IF(OR('Uebersicht Geldanlagen'!I12="",'Uebersicht Geldanlagen'!J12=""),"",IF('Uebersicht Geldanlagen'!K12&gt;0,'Uebersicht Geldanlagen'!I12*'Uebersicht Geldanlagen'!J12/'Uebersicht Geldanlagen'!K12,'Uebersicht Geldanlagen'!I12*'Uebersicht Geldanlagen'!J12/360))</f>
        <v/>
      </c>
      <c r="I12" s="186" t="str">
        <f>IF(OR('Uebersicht Geldanlagen'!I12="",'Uebersicht Geldanlagen'!J12=""),"",IF('Uebersicht Geldanlagen'!K12&gt;0,30*'Uebersicht Geldanlagen'!I12*'Uebersicht Geldanlagen'!J12/'Uebersicht Geldanlagen'!K12,30*'Uebersicht Geldanlagen'!I12*'Uebersicht Geldanlagen'!J12/360))</f>
        <v/>
      </c>
      <c r="J12" s="184" t="str">
        <f>IF(OR('Uebersicht Geldanlagen'!I12="",'Uebersicht Geldanlagen'!J12=""),"",IF('Uebersicht Geldanlagen'!K12&gt;0,60*'Uebersicht Geldanlagen'!I12*'Uebersicht Geldanlagen'!J12/'Uebersicht Geldanlagen'!K12,60*'Uebersicht Geldanlagen'!I12*'Uebersicht Geldanlagen'!J12/360))</f>
        <v/>
      </c>
      <c r="K12" s="184" t="str">
        <f>IF(OR('Uebersicht Geldanlagen'!I12="",'Uebersicht Geldanlagen'!J12=""),"",IF('Uebersicht Geldanlagen'!K12&gt;0,90*'Uebersicht Geldanlagen'!I12*'Uebersicht Geldanlagen'!J12/'Uebersicht Geldanlagen'!K12,90*'Uebersicht Geldanlagen'!I12*'Uebersicht Geldanlagen'!J12/360))</f>
        <v/>
      </c>
      <c r="L12" s="186" t="str">
        <f>IF(OR('Uebersicht Geldanlagen'!I12="",'Uebersicht Geldanlagen'!J12=""),"",IF('Uebersicht Geldanlagen'!K12&gt;0,180*'Uebersicht Geldanlagen'!I12*'Uebersicht Geldanlagen'!J12/'Uebersicht Geldanlagen'!K12,180*'Uebersicht Geldanlagen'!I12*'Uebersicht Geldanlagen'!J12/360))</f>
        <v/>
      </c>
    </row>
    <row r="13" spans="1:12" ht="15" customHeight="1" x14ac:dyDescent="0.2">
      <c r="B13" s="182">
        <f>IF('Uebersicht Geldanlagen'!B13="","",'Uebersicht Geldanlagen'!B13)</f>
        <v>5</v>
      </c>
      <c r="C13" s="183" t="str">
        <f>IF('Uebersicht Geldanlagen'!C13="","",'Uebersicht Geldanlagen'!C13)</f>
        <v/>
      </c>
      <c r="D13" s="183" t="str">
        <f>IF('Uebersicht Geldanlagen'!D13="","",'Uebersicht Geldanlagen'!D13)</f>
        <v/>
      </c>
      <c r="E13" s="184" t="str">
        <f>IF(OR('Uebersicht Geldanlagen'!I13="",'Uebersicht Geldanlagen'!J13=""),"",IF('Uebersicht Geldanlagen'!K13&gt;0,'Uebersicht Geldanlagen'!I13*'Uebersicht Geldanlagen'!J13,'Uebersicht Geldanlagen'!I13*'Uebersicht Geldanlagen'!J13))</f>
        <v/>
      </c>
      <c r="F13" s="185" t="str">
        <f>IF('Uebersicht Geldanlagen'!L13&gt;0,'Uebersicht Geldanlagen'!L13,"")</f>
        <v/>
      </c>
      <c r="G13" s="186" t="str">
        <f>IF('Uebersicht Geldanlagen'!G13="","",F13*H13)</f>
        <v/>
      </c>
      <c r="H13" s="186" t="str">
        <f>IF(OR('Uebersicht Geldanlagen'!I13="",'Uebersicht Geldanlagen'!J13=""),"",IF('Uebersicht Geldanlagen'!K13&gt;0,'Uebersicht Geldanlagen'!I13*'Uebersicht Geldanlagen'!J13/'Uebersicht Geldanlagen'!K13,'Uebersicht Geldanlagen'!I13*'Uebersicht Geldanlagen'!J13/360))</f>
        <v/>
      </c>
      <c r="I13" s="186" t="str">
        <f>IF(OR('Uebersicht Geldanlagen'!I13="",'Uebersicht Geldanlagen'!J13=""),"",IF('Uebersicht Geldanlagen'!K13&gt;0,30*'Uebersicht Geldanlagen'!I13*'Uebersicht Geldanlagen'!J13/'Uebersicht Geldanlagen'!K13,30*'Uebersicht Geldanlagen'!I13*'Uebersicht Geldanlagen'!J13/360))</f>
        <v/>
      </c>
      <c r="J13" s="184" t="str">
        <f>IF(OR('Uebersicht Geldanlagen'!I13="",'Uebersicht Geldanlagen'!J13=""),"",IF('Uebersicht Geldanlagen'!K13&gt;0,60*'Uebersicht Geldanlagen'!I13*'Uebersicht Geldanlagen'!J13/'Uebersicht Geldanlagen'!K13,60*'Uebersicht Geldanlagen'!I13*'Uebersicht Geldanlagen'!J13/360))</f>
        <v/>
      </c>
      <c r="K13" s="184" t="str">
        <f>IF(OR('Uebersicht Geldanlagen'!I13="",'Uebersicht Geldanlagen'!J13=""),"",IF('Uebersicht Geldanlagen'!K13&gt;0,90*'Uebersicht Geldanlagen'!I13*'Uebersicht Geldanlagen'!J13/'Uebersicht Geldanlagen'!K13,90*'Uebersicht Geldanlagen'!I13*'Uebersicht Geldanlagen'!J13/360))</f>
        <v/>
      </c>
      <c r="L13" s="186" t="str">
        <f>IF(OR('Uebersicht Geldanlagen'!I13="",'Uebersicht Geldanlagen'!J13=""),"",IF('Uebersicht Geldanlagen'!K13&gt;0,180*'Uebersicht Geldanlagen'!I13*'Uebersicht Geldanlagen'!J13/'Uebersicht Geldanlagen'!K13,180*'Uebersicht Geldanlagen'!I13*'Uebersicht Geldanlagen'!J13/360))</f>
        <v/>
      </c>
    </row>
    <row r="14" spans="1:12" ht="15" customHeight="1" x14ac:dyDescent="0.2">
      <c r="B14" s="182">
        <f>IF('Uebersicht Geldanlagen'!B14="","",'Uebersicht Geldanlagen'!B14)</f>
        <v>6</v>
      </c>
      <c r="C14" s="183" t="str">
        <f>IF('Uebersicht Geldanlagen'!C14="","",'Uebersicht Geldanlagen'!C14)</f>
        <v/>
      </c>
      <c r="D14" s="183" t="str">
        <f>IF('Uebersicht Geldanlagen'!D14="","",'Uebersicht Geldanlagen'!D14)</f>
        <v/>
      </c>
      <c r="E14" s="184" t="str">
        <f>IF(OR('Uebersicht Geldanlagen'!I14="",'Uebersicht Geldanlagen'!J14=""),"",IF('Uebersicht Geldanlagen'!K14&gt;0,'Uebersicht Geldanlagen'!I14*'Uebersicht Geldanlagen'!J14,'Uebersicht Geldanlagen'!I14*'Uebersicht Geldanlagen'!J14))</f>
        <v/>
      </c>
      <c r="F14" s="185" t="str">
        <f>IF('Uebersicht Geldanlagen'!L14&gt;0,'Uebersicht Geldanlagen'!L14,"")</f>
        <v/>
      </c>
      <c r="G14" s="186" t="str">
        <f>IF('Uebersicht Geldanlagen'!G14="","",F14*H14)</f>
        <v/>
      </c>
      <c r="H14" s="186" t="str">
        <f>IF(OR('Uebersicht Geldanlagen'!I14="",'Uebersicht Geldanlagen'!J14=""),"",IF('Uebersicht Geldanlagen'!K14&gt;0,'Uebersicht Geldanlagen'!I14*'Uebersicht Geldanlagen'!J14/'Uebersicht Geldanlagen'!K14,'Uebersicht Geldanlagen'!I14*'Uebersicht Geldanlagen'!J14/360))</f>
        <v/>
      </c>
      <c r="I14" s="186" t="str">
        <f>IF(OR('Uebersicht Geldanlagen'!I14="",'Uebersicht Geldanlagen'!J14=""),"",IF('Uebersicht Geldanlagen'!K14&gt;0,30*'Uebersicht Geldanlagen'!I14*'Uebersicht Geldanlagen'!J14/'Uebersicht Geldanlagen'!K14,30*'Uebersicht Geldanlagen'!I14*'Uebersicht Geldanlagen'!J14/360))</f>
        <v/>
      </c>
      <c r="J14" s="184" t="str">
        <f>IF(OR('Uebersicht Geldanlagen'!I14="",'Uebersicht Geldanlagen'!J14=""),"",IF('Uebersicht Geldanlagen'!K14&gt;0,60*'Uebersicht Geldanlagen'!I14*'Uebersicht Geldanlagen'!J14/'Uebersicht Geldanlagen'!K14,60*'Uebersicht Geldanlagen'!I14*'Uebersicht Geldanlagen'!J14/360))</f>
        <v/>
      </c>
      <c r="K14" s="184" t="str">
        <f>IF(OR('Uebersicht Geldanlagen'!I14="",'Uebersicht Geldanlagen'!J14=""),"",IF('Uebersicht Geldanlagen'!K14&gt;0,90*'Uebersicht Geldanlagen'!I14*'Uebersicht Geldanlagen'!J14/'Uebersicht Geldanlagen'!K14,90*'Uebersicht Geldanlagen'!I14*'Uebersicht Geldanlagen'!J14/360))</f>
        <v/>
      </c>
      <c r="L14" s="186" t="str">
        <f>IF(OR('Uebersicht Geldanlagen'!I14="",'Uebersicht Geldanlagen'!J14=""),"",IF('Uebersicht Geldanlagen'!K14&gt;0,180*'Uebersicht Geldanlagen'!I14*'Uebersicht Geldanlagen'!J14/'Uebersicht Geldanlagen'!K14,180*'Uebersicht Geldanlagen'!I14*'Uebersicht Geldanlagen'!J14/360))</f>
        <v/>
      </c>
    </row>
    <row r="15" spans="1:12" ht="15" customHeight="1" x14ac:dyDescent="0.2">
      <c r="B15" s="182">
        <f>IF('Uebersicht Geldanlagen'!B15="","",'Uebersicht Geldanlagen'!B15)</f>
        <v>7</v>
      </c>
      <c r="C15" s="183" t="str">
        <f>IF('Uebersicht Geldanlagen'!C15="","",'Uebersicht Geldanlagen'!C15)</f>
        <v/>
      </c>
      <c r="D15" s="183" t="str">
        <f>IF('Uebersicht Geldanlagen'!D15="","",'Uebersicht Geldanlagen'!D15)</f>
        <v/>
      </c>
      <c r="E15" s="184" t="str">
        <f>IF(OR('Uebersicht Geldanlagen'!I15="",'Uebersicht Geldanlagen'!J15=""),"",IF('Uebersicht Geldanlagen'!K15&gt;0,'Uebersicht Geldanlagen'!I15*'Uebersicht Geldanlagen'!J15,'Uebersicht Geldanlagen'!I15*'Uebersicht Geldanlagen'!J15))</f>
        <v/>
      </c>
      <c r="F15" s="185" t="str">
        <f>IF('Uebersicht Geldanlagen'!L15&gt;0,'Uebersicht Geldanlagen'!L15,"")</f>
        <v/>
      </c>
      <c r="G15" s="186" t="str">
        <f>IF('Uebersicht Geldanlagen'!G15="","",F15*H15)</f>
        <v/>
      </c>
      <c r="H15" s="186" t="str">
        <f>IF(OR('Uebersicht Geldanlagen'!I15="",'Uebersicht Geldanlagen'!J15=""),"",IF('Uebersicht Geldanlagen'!K15&gt;0,'Uebersicht Geldanlagen'!I15*'Uebersicht Geldanlagen'!J15/'Uebersicht Geldanlagen'!K15,'Uebersicht Geldanlagen'!I15*'Uebersicht Geldanlagen'!J15/360))</f>
        <v/>
      </c>
      <c r="I15" s="186" t="str">
        <f>IF(OR('Uebersicht Geldanlagen'!I15="",'Uebersicht Geldanlagen'!J15=""),"",IF('Uebersicht Geldanlagen'!K15&gt;0,30*'Uebersicht Geldanlagen'!I15*'Uebersicht Geldanlagen'!J15/'Uebersicht Geldanlagen'!K15,30*'Uebersicht Geldanlagen'!I15*'Uebersicht Geldanlagen'!J15/360))</f>
        <v/>
      </c>
      <c r="J15" s="184" t="str">
        <f>IF(OR('Uebersicht Geldanlagen'!I15="",'Uebersicht Geldanlagen'!J15=""),"",IF('Uebersicht Geldanlagen'!K15&gt;0,60*'Uebersicht Geldanlagen'!I15*'Uebersicht Geldanlagen'!J15/'Uebersicht Geldanlagen'!K15,60*'Uebersicht Geldanlagen'!I15*'Uebersicht Geldanlagen'!J15/360))</f>
        <v/>
      </c>
      <c r="K15" s="184" t="str">
        <f>IF(OR('Uebersicht Geldanlagen'!I15="",'Uebersicht Geldanlagen'!J15=""),"",IF('Uebersicht Geldanlagen'!K15&gt;0,90*'Uebersicht Geldanlagen'!I15*'Uebersicht Geldanlagen'!J15/'Uebersicht Geldanlagen'!K15,90*'Uebersicht Geldanlagen'!I15*'Uebersicht Geldanlagen'!J15/360))</f>
        <v/>
      </c>
      <c r="L15" s="186" t="str">
        <f>IF(OR('Uebersicht Geldanlagen'!I15="",'Uebersicht Geldanlagen'!J15=""),"",IF('Uebersicht Geldanlagen'!K15&gt;0,180*'Uebersicht Geldanlagen'!I15*'Uebersicht Geldanlagen'!J15/'Uebersicht Geldanlagen'!K15,180*'Uebersicht Geldanlagen'!I15*'Uebersicht Geldanlagen'!J15/360))</f>
        <v/>
      </c>
    </row>
    <row r="16" spans="1:12" ht="15" customHeight="1" x14ac:dyDescent="0.2">
      <c r="B16" s="182">
        <f>IF('Uebersicht Geldanlagen'!B16="","",'Uebersicht Geldanlagen'!B16)</f>
        <v>8</v>
      </c>
      <c r="C16" s="183" t="str">
        <f>IF('Uebersicht Geldanlagen'!C16="","",'Uebersicht Geldanlagen'!C16)</f>
        <v/>
      </c>
      <c r="D16" s="183" t="str">
        <f>IF('Uebersicht Geldanlagen'!D16="","",'Uebersicht Geldanlagen'!D16)</f>
        <v/>
      </c>
      <c r="E16" s="184" t="str">
        <f>IF(OR('Uebersicht Geldanlagen'!I16="",'Uebersicht Geldanlagen'!J16=""),"",IF('Uebersicht Geldanlagen'!K16&gt;0,'Uebersicht Geldanlagen'!I16*'Uebersicht Geldanlagen'!J16,'Uebersicht Geldanlagen'!I16*'Uebersicht Geldanlagen'!J16))</f>
        <v/>
      </c>
      <c r="F16" s="185" t="str">
        <f>IF('Uebersicht Geldanlagen'!L16&gt;0,'Uebersicht Geldanlagen'!L16,"")</f>
        <v/>
      </c>
      <c r="G16" s="186" t="str">
        <f>IF('Uebersicht Geldanlagen'!G16="","",F16*H16)</f>
        <v/>
      </c>
      <c r="H16" s="186" t="str">
        <f>IF(OR('Uebersicht Geldanlagen'!I16="",'Uebersicht Geldanlagen'!J16=""),"",IF('Uebersicht Geldanlagen'!K16&gt;0,'Uebersicht Geldanlagen'!I16*'Uebersicht Geldanlagen'!J16/'Uebersicht Geldanlagen'!K16,'Uebersicht Geldanlagen'!I16*'Uebersicht Geldanlagen'!J16/360))</f>
        <v/>
      </c>
      <c r="I16" s="186" t="str">
        <f>IF(OR('Uebersicht Geldanlagen'!I16="",'Uebersicht Geldanlagen'!J16=""),"",IF('Uebersicht Geldanlagen'!K16&gt;0,30*'Uebersicht Geldanlagen'!I16*'Uebersicht Geldanlagen'!J16/'Uebersicht Geldanlagen'!K16,30*'Uebersicht Geldanlagen'!I16*'Uebersicht Geldanlagen'!J16/360))</f>
        <v/>
      </c>
      <c r="J16" s="184" t="str">
        <f>IF(OR('Uebersicht Geldanlagen'!I16="",'Uebersicht Geldanlagen'!J16=""),"",IF('Uebersicht Geldanlagen'!K16&gt;0,60*'Uebersicht Geldanlagen'!I16*'Uebersicht Geldanlagen'!J16/'Uebersicht Geldanlagen'!K16,60*'Uebersicht Geldanlagen'!I16*'Uebersicht Geldanlagen'!J16/360))</f>
        <v/>
      </c>
      <c r="K16" s="184" t="str">
        <f>IF(OR('Uebersicht Geldanlagen'!I16="",'Uebersicht Geldanlagen'!J16=""),"",IF('Uebersicht Geldanlagen'!K16&gt;0,90*'Uebersicht Geldanlagen'!I16*'Uebersicht Geldanlagen'!J16/'Uebersicht Geldanlagen'!K16,90*'Uebersicht Geldanlagen'!I16*'Uebersicht Geldanlagen'!J16/360))</f>
        <v/>
      </c>
      <c r="L16" s="186" t="str">
        <f>IF(OR('Uebersicht Geldanlagen'!I16="",'Uebersicht Geldanlagen'!J16=""),"",IF('Uebersicht Geldanlagen'!K16&gt;0,180*'Uebersicht Geldanlagen'!I16*'Uebersicht Geldanlagen'!J16/'Uebersicht Geldanlagen'!K16,180*'Uebersicht Geldanlagen'!I16*'Uebersicht Geldanlagen'!J16/360))</f>
        <v/>
      </c>
    </row>
    <row r="17" spans="2:12" ht="15" customHeight="1" x14ac:dyDescent="0.2">
      <c r="B17" s="182">
        <f>IF('Uebersicht Geldanlagen'!B17="","",'Uebersicht Geldanlagen'!B17)</f>
        <v>9</v>
      </c>
      <c r="C17" s="183" t="str">
        <f>IF('Uebersicht Geldanlagen'!C17="","",'Uebersicht Geldanlagen'!C17)</f>
        <v/>
      </c>
      <c r="D17" s="183" t="str">
        <f>IF('Uebersicht Geldanlagen'!D17="","",'Uebersicht Geldanlagen'!D17)</f>
        <v/>
      </c>
      <c r="E17" s="184" t="str">
        <f>IF(OR('Uebersicht Geldanlagen'!I17="",'Uebersicht Geldanlagen'!J17=""),"",IF('Uebersicht Geldanlagen'!K17&gt;0,'Uebersicht Geldanlagen'!I17*'Uebersicht Geldanlagen'!J17,'Uebersicht Geldanlagen'!I17*'Uebersicht Geldanlagen'!J17))</f>
        <v/>
      </c>
      <c r="F17" s="185" t="str">
        <f>IF('Uebersicht Geldanlagen'!L17&gt;0,'Uebersicht Geldanlagen'!L17,"")</f>
        <v/>
      </c>
      <c r="G17" s="186" t="str">
        <f>IF('Uebersicht Geldanlagen'!G17="","",F17*H17)</f>
        <v/>
      </c>
      <c r="H17" s="186" t="str">
        <f>IF(OR('Uebersicht Geldanlagen'!I17="",'Uebersicht Geldanlagen'!J17=""),"",IF('Uebersicht Geldanlagen'!K17&gt;0,'Uebersicht Geldanlagen'!I17*'Uebersicht Geldanlagen'!J17/'Uebersicht Geldanlagen'!K17,'Uebersicht Geldanlagen'!I17*'Uebersicht Geldanlagen'!J17/360))</f>
        <v/>
      </c>
      <c r="I17" s="186" t="str">
        <f>IF(OR('Uebersicht Geldanlagen'!I17="",'Uebersicht Geldanlagen'!J17=""),"",IF('Uebersicht Geldanlagen'!K17&gt;0,30*'Uebersicht Geldanlagen'!I17*'Uebersicht Geldanlagen'!J17/'Uebersicht Geldanlagen'!K17,30*'Uebersicht Geldanlagen'!I17*'Uebersicht Geldanlagen'!J17/360))</f>
        <v/>
      </c>
      <c r="J17" s="184" t="str">
        <f>IF(OR('Uebersicht Geldanlagen'!I17="",'Uebersicht Geldanlagen'!J17=""),"",IF('Uebersicht Geldanlagen'!K17&gt;0,60*'Uebersicht Geldanlagen'!I17*'Uebersicht Geldanlagen'!J17/'Uebersicht Geldanlagen'!K17,60*'Uebersicht Geldanlagen'!I17*'Uebersicht Geldanlagen'!J17/360))</f>
        <v/>
      </c>
      <c r="K17" s="184" t="str">
        <f>IF(OR('Uebersicht Geldanlagen'!I17="",'Uebersicht Geldanlagen'!J17=""),"",IF('Uebersicht Geldanlagen'!K17&gt;0,90*'Uebersicht Geldanlagen'!I17*'Uebersicht Geldanlagen'!J17/'Uebersicht Geldanlagen'!K17,90*'Uebersicht Geldanlagen'!I17*'Uebersicht Geldanlagen'!J17/360))</f>
        <v/>
      </c>
      <c r="L17" s="186" t="str">
        <f>IF(OR('Uebersicht Geldanlagen'!I17="",'Uebersicht Geldanlagen'!J17=""),"",IF('Uebersicht Geldanlagen'!K17&gt;0,180*'Uebersicht Geldanlagen'!I17*'Uebersicht Geldanlagen'!J17/'Uebersicht Geldanlagen'!K17,180*'Uebersicht Geldanlagen'!I17*'Uebersicht Geldanlagen'!J17/360))</f>
        <v/>
      </c>
    </row>
    <row r="18" spans="2:12" ht="15" customHeight="1" thickBot="1" x14ac:dyDescent="0.25">
      <c r="B18" s="232">
        <f>IF('Uebersicht Geldanlagen'!B18="","",'Uebersicht Geldanlagen'!B18)</f>
        <v>10</v>
      </c>
      <c r="C18" s="233" t="str">
        <f>IF('Uebersicht Geldanlagen'!C18="","",'Uebersicht Geldanlagen'!C18)</f>
        <v/>
      </c>
      <c r="D18" s="233" t="str">
        <f>IF('Uebersicht Geldanlagen'!D18="","",'Uebersicht Geldanlagen'!D18)</f>
        <v/>
      </c>
      <c r="E18" s="234" t="str">
        <f>IF(OR('Uebersicht Geldanlagen'!I18="",'Uebersicht Geldanlagen'!J18=""),"",IF('Uebersicht Geldanlagen'!K18&gt;0,'Uebersicht Geldanlagen'!I18*'Uebersicht Geldanlagen'!J18,'Uebersicht Geldanlagen'!I18*'Uebersicht Geldanlagen'!J18))</f>
        <v/>
      </c>
      <c r="F18" s="235" t="str">
        <f>IF('Uebersicht Geldanlagen'!L18&gt;0,'Uebersicht Geldanlagen'!L18,"")</f>
        <v/>
      </c>
      <c r="G18" s="236" t="str">
        <f>IF('Uebersicht Geldanlagen'!G18="","",F18*H18)</f>
        <v/>
      </c>
      <c r="H18" s="236" t="str">
        <f>IF(OR('Uebersicht Geldanlagen'!I18="",'Uebersicht Geldanlagen'!J18=""),"",IF('Uebersicht Geldanlagen'!K18&gt;0,'Uebersicht Geldanlagen'!I18*'Uebersicht Geldanlagen'!J18/'Uebersicht Geldanlagen'!K18,'Uebersicht Geldanlagen'!I18*'Uebersicht Geldanlagen'!J18/360))</f>
        <v/>
      </c>
      <c r="I18" s="236" t="str">
        <f>IF(OR('Uebersicht Geldanlagen'!I18="",'Uebersicht Geldanlagen'!J18=""),"",IF('Uebersicht Geldanlagen'!K18&gt;0,30*'Uebersicht Geldanlagen'!I18*'Uebersicht Geldanlagen'!J18/'Uebersicht Geldanlagen'!K18,30*'Uebersicht Geldanlagen'!I18*'Uebersicht Geldanlagen'!J18/360))</f>
        <v/>
      </c>
      <c r="J18" s="234" t="str">
        <f>IF(OR('Uebersicht Geldanlagen'!I18="",'Uebersicht Geldanlagen'!J18=""),"",IF('Uebersicht Geldanlagen'!K18&gt;0,60*'Uebersicht Geldanlagen'!I18*'Uebersicht Geldanlagen'!J18/'Uebersicht Geldanlagen'!K18,60*'Uebersicht Geldanlagen'!I18*'Uebersicht Geldanlagen'!J18/360))</f>
        <v/>
      </c>
      <c r="K18" s="234" t="str">
        <f>IF(OR('Uebersicht Geldanlagen'!I18="",'Uebersicht Geldanlagen'!J18=""),"",IF('Uebersicht Geldanlagen'!K18&gt;0,90*'Uebersicht Geldanlagen'!I18*'Uebersicht Geldanlagen'!J18/'Uebersicht Geldanlagen'!K18,90*'Uebersicht Geldanlagen'!I18*'Uebersicht Geldanlagen'!J18/360))</f>
        <v/>
      </c>
      <c r="L18" s="236" t="str">
        <f>IF(OR('Uebersicht Geldanlagen'!I18="",'Uebersicht Geldanlagen'!J18=""),"",IF('Uebersicht Geldanlagen'!K18&gt;0,180*'Uebersicht Geldanlagen'!I18*'Uebersicht Geldanlagen'!J18/'Uebersicht Geldanlagen'!K18,180*'Uebersicht Geldanlagen'!I18*'Uebersicht Geldanlagen'!J18/360))</f>
        <v/>
      </c>
    </row>
    <row r="19" spans="2:12" ht="15" customHeight="1" x14ac:dyDescent="0.2">
      <c r="B19" s="237">
        <f>IF('Uebersicht Geldanlagen'!B19="","",'Uebersicht Geldanlagen'!B19)</f>
        <v>11</v>
      </c>
      <c r="C19" s="238" t="str">
        <f>IF('Uebersicht Geldanlagen'!C19="","",'Uebersicht Geldanlagen'!C19)</f>
        <v>Gratisdatei zum Testen in den ersten 10 Zeilen.</v>
      </c>
      <c r="D19" s="238"/>
      <c r="E19" s="239"/>
      <c r="F19" s="240"/>
      <c r="G19" s="241"/>
      <c r="H19" s="241"/>
      <c r="I19" s="241"/>
      <c r="J19" s="239"/>
      <c r="K19" s="239"/>
      <c r="L19" s="241"/>
    </row>
    <row r="20" spans="2:12" ht="15" customHeight="1" x14ac:dyDescent="0.2">
      <c r="B20" s="182">
        <f>IF('Uebersicht Geldanlagen'!B20="","",'Uebersicht Geldanlagen'!B20)</f>
        <v>12</v>
      </c>
      <c r="C20" s="183"/>
      <c r="D20" s="183"/>
      <c r="E20" s="184"/>
      <c r="F20" s="185"/>
      <c r="G20" s="186"/>
      <c r="H20" s="186"/>
      <c r="I20" s="186"/>
      <c r="J20" s="184"/>
      <c r="K20" s="184"/>
      <c r="L20" s="186"/>
    </row>
    <row r="21" spans="2:12" ht="15" customHeight="1" x14ac:dyDescent="0.2">
      <c r="B21" s="182">
        <f>IF('Uebersicht Geldanlagen'!B21="","",'Uebersicht Geldanlagen'!B21)</f>
        <v>13</v>
      </c>
      <c r="C21" s="183"/>
      <c r="D21" s="183"/>
      <c r="E21" s="184"/>
      <c r="F21" s="185"/>
      <c r="G21" s="186"/>
      <c r="H21" s="186"/>
      <c r="I21" s="186"/>
      <c r="J21" s="184"/>
      <c r="K21" s="184"/>
      <c r="L21" s="186"/>
    </row>
    <row r="22" spans="2:12" ht="15" customHeight="1" x14ac:dyDescent="0.2">
      <c r="B22" s="182">
        <f>IF('Uebersicht Geldanlagen'!B22="","",'Uebersicht Geldanlagen'!B22)</f>
        <v>14</v>
      </c>
      <c r="C22" s="183"/>
      <c r="D22" s="183"/>
      <c r="E22" s="184"/>
      <c r="F22" s="185"/>
      <c r="G22" s="186"/>
      <c r="H22" s="186"/>
      <c r="I22" s="186"/>
      <c r="J22" s="184"/>
      <c r="K22" s="184"/>
      <c r="L22" s="186"/>
    </row>
    <row r="23" spans="2:12" ht="15" customHeight="1" x14ac:dyDescent="0.2">
      <c r="B23" s="182">
        <f>IF('Uebersicht Geldanlagen'!B23="","",'Uebersicht Geldanlagen'!B23)</f>
        <v>15</v>
      </c>
      <c r="C23" s="183"/>
      <c r="D23" s="183"/>
      <c r="E23" s="184"/>
      <c r="F23" s="185"/>
      <c r="G23" s="186"/>
      <c r="H23" s="186"/>
      <c r="I23" s="186"/>
      <c r="J23" s="184"/>
      <c r="K23" s="184"/>
      <c r="L23" s="186"/>
    </row>
    <row r="24" spans="2:12" ht="15" customHeight="1" x14ac:dyDescent="0.2">
      <c r="B24" s="182">
        <f>IF('Uebersicht Geldanlagen'!B24="","",'Uebersicht Geldanlagen'!B24)</f>
        <v>16</v>
      </c>
      <c r="C24" s="183"/>
      <c r="D24" s="183"/>
      <c r="E24" s="184"/>
      <c r="F24" s="185"/>
      <c r="G24" s="186"/>
      <c r="H24" s="186"/>
      <c r="I24" s="186"/>
      <c r="J24" s="184"/>
      <c r="K24" s="184"/>
      <c r="L24" s="186"/>
    </row>
    <row r="25" spans="2:12" ht="15" customHeight="1" x14ac:dyDescent="0.2">
      <c r="B25" s="182">
        <f>IF('Uebersicht Geldanlagen'!B25="","",'Uebersicht Geldanlagen'!B25)</f>
        <v>17</v>
      </c>
      <c r="C25" s="183"/>
      <c r="D25" s="183"/>
      <c r="E25" s="184"/>
      <c r="F25" s="185"/>
      <c r="G25" s="186"/>
      <c r="H25" s="186"/>
      <c r="I25" s="186"/>
      <c r="J25" s="184"/>
      <c r="K25" s="184"/>
      <c r="L25" s="186"/>
    </row>
    <row r="26" spans="2:12" ht="15" customHeight="1" x14ac:dyDescent="0.2">
      <c r="B26" s="182">
        <f>IF('Uebersicht Geldanlagen'!B26="","",'Uebersicht Geldanlagen'!B26)</f>
        <v>18</v>
      </c>
      <c r="C26" s="183"/>
      <c r="D26" s="183"/>
      <c r="E26" s="184"/>
      <c r="F26" s="185"/>
      <c r="G26" s="186"/>
      <c r="H26" s="186"/>
      <c r="I26" s="186"/>
      <c r="J26" s="184"/>
      <c r="K26" s="184"/>
      <c r="L26" s="186"/>
    </row>
    <row r="27" spans="2:12" ht="15" customHeight="1" x14ac:dyDescent="0.2">
      <c r="B27" s="182">
        <f>IF('Uebersicht Geldanlagen'!B27="","",'Uebersicht Geldanlagen'!B27)</f>
        <v>19</v>
      </c>
      <c r="C27" s="183"/>
      <c r="D27" s="183"/>
      <c r="E27" s="184"/>
      <c r="F27" s="185"/>
      <c r="G27" s="186"/>
      <c r="H27" s="186"/>
      <c r="I27" s="186"/>
      <c r="J27" s="184"/>
      <c r="K27" s="184"/>
      <c r="L27" s="186"/>
    </row>
    <row r="28" spans="2:12" ht="15" customHeight="1" x14ac:dyDescent="0.2">
      <c r="B28" s="182">
        <f>IF('Uebersicht Geldanlagen'!B28="","",'Uebersicht Geldanlagen'!B28)</f>
        <v>20</v>
      </c>
      <c r="C28" s="183"/>
      <c r="D28" s="183"/>
      <c r="E28" s="184"/>
      <c r="F28" s="185"/>
      <c r="G28" s="186"/>
      <c r="H28" s="186"/>
      <c r="I28" s="186"/>
      <c r="J28" s="184"/>
      <c r="K28" s="184"/>
      <c r="L28" s="186"/>
    </row>
    <row r="29" spans="2:12" x14ac:dyDescent="0.2">
      <c r="B29" s="139"/>
      <c r="C29" s="140"/>
      <c r="D29" s="140"/>
      <c r="E29" s="141"/>
      <c r="F29" s="141"/>
      <c r="G29" s="142"/>
      <c r="H29" s="142"/>
      <c r="I29" s="141"/>
      <c r="J29" s="141"/>
      <c r="K29" s="141"/>
      <c r="L29" s="143"/>
    </row>
  </sheetData>
  <sheetProtection algorithmName="SHA-512" hashValue="Kun9+a+uIlc+JrFEhXrTuWNJb0MH2cq+nZAR5Wu8A/Sl4kT3vZbx6kw/2i7HPz/FJ8JHIveJVeSLdxKEXPR9AA==" saltValue="wKxokC3T0sfYmNypHZi/Uw==" spinCount="100000" sheet="1" autoFilter="0"/>
  <autoFilter ref="C7:L28" xr:uid="{00000000-0009-0000-0000-000002000000}"/>
  <phoneticPr fontId="6" type="noConversion"/>
  <hyperlinks>
    <hyperlink ref="C1" location="Zentrale!A1" display="Zur Zentrale" xr:uid="{00000000-0004-0000-0200-000000000000}"/>
  </hyperlinks>
  <printOptions horizontalCentered="1"/>
  <pageMargins left="0.39370078740157483" right="0.39370078740157483" top="0.98425196850393704" bottom="0.98425196850393704" header="0.51181102362204722" footer="0.51181102362204722"/>
  <pageSetup paperSize="9" scale="95" orientation="landscape" horizontalDpi="300" verticalDpi="300" r:id="rId1"/>
  <headerFooter alignWithMargins="0">
    <oddHeader>&amp;R&amp;"Calibri,Standard"&amp;D</oddHeader>
    <oddFooter xml:space="preserve">&amp;C&amp;"Calibri,Standard"Eine Datei aus XG400 Private Finanzkontrolle   © Auvista Verlag München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showGridLines="0" showRowColHeaders="0" tabSelected="1" zoomScale="90" workbookViewId="0">
      <pane ySplit="8" topLeftCell="A9" activePane="bottomLeft" state="frozenSplit"/>
      <selection pane="bottomLeft" activeCell="A9" sqref="A9"/>
    </sheetView>
  </sheetViews>
  <sheetFormatPr baseColWidth="10" defaultRowHeight="12.75" x14ac:dyDescent="0.2"/>
  <cols>
    <col min="1" max="1" width="11.42578125" style="1"/>
    <col min="2" max="2" width="5.85546875" style="1" customWidth="1"/>
    <col min="3" max="3" width="11.140625" style="1" bestFit="1" customWidth="1"/>
    <col min="4" max="4" width="13.7109375" style="1" bestFit="1" customWidth="1"/>
    <col min="5" max="5" width="14.28515625" style="1" bestFit="1" customWidth="1"/>
    <col min="6" max="6" width="12.85546875" style="1" customWidth="1"/>
    <col min="7" max="8" width="11.42578125" style="2"/>
    <col min="9" max="9" width="13.140625" style="3" customWidth="1"/>
    <col min="10" max="10" width="8.42578125" style="1" bestFit="1" customWidth="1"/>
    <col min="11" max="11" width="4.42578125" style="4" customWidth="1"/>
    <col min="12" max="12" width="8.28515625" style="5" bestFit="1" customWidth="1"/>
    <col min="13" max="13" width="12.85546875" style="1" bestFit="1" customWidth="1"/>
    <col min="14" max="16384" width="11.42578125" style="1"/>
  </cols>
  <sheetData>
    <row r="1" spans="1:15" x14ac:dyDescent="0.2">
      <c r="A1" s="144" t="s">
        <v>27</v>
      </c>
      <c r="C1" s="176" t="s">
        <v>71</v>
      </c>
    </row>
    <row r="2" spans="1:15" ht="6" customHeight="1" x14ac:dyDescent="0.2">
      <c r="B2" s="194" t="s">
        <v>27</v>
      </c>
      <c r="C2" s="76"/>
      <c r="D2" s="76"/>
      <c r="E2" s="76"/>
      <c r="F2" s="76"/>
      <c r="G2" s="77"/>
      <c r="H2" s="78"/>
      <c r="I2" s="79"/>
      <c r="J2" s="76"/>
      <c r="K2" s="80"/>
      <c r="L2" s="81"/>
      <c r="M2" s="76"/>
      <c r="N2" s="76"/>
      <c r="O2" s="82"/>
    </row>
    <row r="3" spans="1:15" x14ac:dyDescent="0.2">
      <c r="B3" s="83"/>
      <c r="C3" s="84"/>
      <c r="D3" s="62"/>
      <c r="E3" s="131" t="s">
        <v>184</v>
      </c>
      <c r="F3" s="84"/>
      <c r="G3" s="84"/>
      <c r="H3" s="85"/>
      <c r="I3" s="86"/>
      <c r="J3" s="62"/>
      <c r="K3" s="87"/>
      <c r="L3" s="88"/>
      <c r="M3" s="89"/>
      <c r="N3" s="90"/>
      <c r="O3" s="91"/>
    </row>
    <row r="4" spans="1:15" ht="23.25" x14ac:dyDescent="0.35">
      <c r="B4" s="83"/>
      <c r="C4" s="62"/>
      <c r="D4" s="62"/>
      <c r="E4" s="243" t="s">
        <v>108</v>
      </c>
      <c r="F4" s="92"/>
      <c r="G4" s="92"/>
      <c r="H4" s="85"/>
      <c r="I4" s="86"/>
      <c r="J4" s="62"/>
      <c r="K4" s="87"/>
      <c r="L4" s="88"/>
      <c r="M4" s="93" t="s">
        <v>153</v>
      </c>
      <c r="N4" s="94">
        <v>1000</v>
      </c>
      <c r="O4" s="91"/>
    </row>
    <row r="5" spans="1:15" ht="20.100000000000001" customHeight="1" x14ac:dyDescent="0.2">
      <c r="B5" s="95" t="s">
        <v>4</v>
      </c>
      <c r="C5" s="96" t="s">
        <v>10</v>
      </c>
      <c r="D5" s="96" t="s">
        <v>0</v>
      </c>
      <c r="E5" s="96" t="s">
        <v>157</v>
      </c>
      <c r="F5" s="96" t="s">
        <v>11</v>
      </c>
      <c r="G5" s="97" t="s">
        <v>1</v>
      </c>
      <c r="H5" s="97" t="s">
        <v>2</v>
      </c>
      <c r="I5" s="98" t="s">
        <v>146</v>
      </c>
      <c r="J5" s="99" t="s">
        <v>3</v>
      </c>
      <c r="K5" s="100" t="s">
        <v>6</v>
      </c>
      <c r="L5" s="100" t="s">
        <v>5</v>
      </c>
      <c r="M5" s="93" t="s">
        <v>147</v>
      </c>
      <c r="N5" s="94">
        <v>0</v>
      </c>
      <c r="O5" s="101" t="s">
        <v>105</v>
      </c>
    </row>
    <row r="6" spans="1:15" ht="20.100000000000001" customHeight="1" x14ac:dyDescent="0.2">
      <c r="B6" s="83"/>
      <c r="C6" s="62"/>
      <c r="D6" s="62"/>
      <c r="E6" s="62"/>
      <c r="F6" s="62"/>
      <c r="G6" s="102"/>
      <c r="H6" s="103" t="s">
        <v>148</v>
      </c>
      <c r="I6" s="104">
        <f>IF(COUNTA(I9:I21)=0,"",SUM(I9:I21))</f>
        <v>87561.89</v>
      </c>
      <c r="J6" s="105"/>
      <c r="K6" s="87"/>
      <c r="L6" s="103" t="str">
        <f>IF(COUNTA(M9:M21)=0,"","Summe aller Zinsen:")</f>
        <v>Summe aller Zinsen:</v>
      </c>
      <c r="M6" s="145">
        <f>IF(COUNTA(M9:M21)=0,"",SUM(M9:M21))</f>
        <v>1502.9945263470322</v>
      </c>
      <c r="N6" s="145">
        <f>IF(COUNTA(N9:N21)=0,"",SUM(N9:N21))</f>
        <v>1000</v>
      </c>
      <c r="O6" s="146">
        <f>IF(COUNTA(N9:N21)=0,"",N6-M6)</f>
        <v>-502.99452634703221</v>
      </c>
    </row>
    <row r="7" spans="1:15" ht="20.100000000000001" customHeight="1" x14ac:dyDescent="0.2">
      <c r="B7" s="83"/>
      <c r="C7" s="62"/>
      <c r="D7" s="62"/>
      <c r="E7" s="62"/>
      <c r="F7" s="62"/>
      <c r="G7" s="102"/>
      <c r="H7" s="106" t="s">
        <v>149</v>
      </c>
      <c r="I7" s="107">
        <f>IF(COUNTA(I9:I21)&lt;2,"",SUBTOTAL(9,I9:I21))</f>
        <v>87561.89</v>
      </c>
      <c r="J7" s="105"/>
      <c r="K7" s="87"/>
      <c r="L7" s="106" t="str">
        <f>IF(COUNTA(M9:M21)&lt;3,"","Teilsumme:")</f>
        <v>Teilsumme:</v>
      </c>
      <c r="M7" s="147">
        <f>IF(COUNTA(M9:M21)&lt;2,"",SUBTOTAL(9,M9:M21))</f>
        <v>1502.9945263470322</v>
      </c>
      <c r="N7" s="147">
        <f>IF(COUNTA(N9:N21)=0,"",SUBTOTAL(9,N9:N21))</f>
        <v>1000</v>
      </c>
      <c r="O7" s="148">
        <f>IF(COUNTA(N9:N21)=0,"",N7-M7)</f>
        <v>-502.99452634703221</v>
      </c>
    </row>
    <row r="8" spans="1:15" ht="24.95" customHeight="1" x14ac:dyDescent="0.2">
      <c r="B8" s="83"/>
      <c r="C8" s="189" t="s">
        <v>10</v>
      </c>
      <c r="D8" s="189" t="s">
        <v>0</v>
      </c>
      <c r="E8" s="189" t="s">
        <v>157</v>
      </c>
      <c r="F8" s="189" t="s">
        <v>11</v>
      </c>
      <c r="G8" s="190" t="s">
        <v>1</v>
      </c>
      <c r="H8" s="190" t="s">
        <v>2</v>
      </c>
      <c r="I8" s="191" t="s">
        <v>7</v>
      </c>
      <c r="J8" s="192" t="s">
        <v>12</v>
      </c>
      <c r="K8" s="193"/>
      <c r="L8" s="87" t="s">
        <v>5</v>
      </c>
      <c r="M8" s="108" t="s">
        <v>106</v>
      </c>
      <c r="N8" s="242" t="s">
        <v>186</v>
      </c>
      <c r="O8" s="91"/>
    </row>
    <row r="9" spans="1:15" ht="15" customHeight="1" x14ac:dyDescent="0.2">
      <c r="A9" s="144" t="s">
        <v>27</v>
      </c>
      <c r="B9" s="35">
        <v>1</v>
      </c>
      <c r="C9" s="195" t="s">
        <v>78</v>
      </c>
      <c r="D9" s="196" t="s">
        <v>79</v>
      </c>
      <c r="E9" s="196" t="s">
        <v>65</v>
      </c>
      <c r="F9" s="196" t="s">
        <v>80</v>
      </c>
      <c r="G9" s="197">
        <v>45931</v>
      </c>
      <c r="H9" s="197">
        <v>46022</v>
      </c>
      <c r="I9" s="198">
        <v>10500</v>
      </c>
      <c r="J9" s="199">
        <v>0.02</v>
      </c>
      <c r="K9" s="200"/>
      <c r="L9" s="149">
        <v>91</v>
      </c>
      <c r="M9" s="150">
        <v>53.083333333333336</v>
      </c>
      <c r="N9" s="201">
        <v>80</v>
      </c>
      <c r="O9" s="91"/>
    </row>
    <row r="10" spans="1:15" ht="15" customHeight="1" x14ac:dyDescent="0.2">
      <c r="B10" s="83">
        <v>2</v>
      </c>
      <c r="C10" s="202" t="s">
        <v>81</v>
      </c>
      <c r="D10" s="203" t="s">
        <v>79</v>
      </c>
      <c r="E10" s="203" t="s">
        <v>82</v>
      </c>
      <c r="F10" s="203" t="s">
        <v>83</v>
      </c>
      <c r="G10" s="204">
        <v>45658</v>
      </c>
      <c r="H10" s="204">
        <v>45757</v>
      </c>
      <c r="I10" s="205">
        <v>12500</v>
      </c>
      <c r="J10" s="206">
        <v>1.4999999999999999E-2</v>
      </c>
      <c r="K10" s="207"/>
      <c r="L10" s="151">
        <v>100</v>
      </c>
      <c r="M10" s="152">
        <v>51.369863013698634</v>
      </c>
      <c r="N10" s="208">
        <v>70</v>
      </c>
      <c r="O10" s="91"/>
    </row>
    <row r="11" spans="1:15" ht="15" customHeight="1" x14ac:dyDescent="0.2">
      <c r="B11" s="83">
        <v>3</v>
      </c>
      <c r="C11" s="202" t="s">
        <v>84</v>
      </c>
      <c r="D11" s="203" t="s">
        <v>79</v>
      </c>
      <c r="E11" s="203" t="s">
        <v>85</v>
      </c>
      <c r="F11" s="203" t="s">
        <v>86</v>
      </c>
      <c r="G11" s="204"/>
      <c r="H11" s="204">
        <v>46081</v>
      </c>
      <c r="I11" s="205">
        <v>2200</v>
      </c>
      <c r="J11" s="206">
        <v>1.4999999999999999E-2</v>
      </c>
      <c r="K11" s="207"/>
      <c r="L11" s="151" t="s">
        <v>150</v>
      </c>
      <c r="M11" s="152">
        <v>33</v>
      </c>
      <c r="N11" s="208">
        <v>50</v>
      </c>
      <c r="O11" s="91"/>
    </row>
    <row r="12" spans="1:15" ht="15" customHeight="1" x14ac:dyDescent="0.2">
      <c r="B12" s="83">
        <v>4</v>
      </c>
      <c r="C12" s="202"/>
      <c r="D12" s="203"/>
      <c r="E12" s="209"/>
      <c r="F12" s="203"/>
      <c r="G12" s="204"/>
      <c r="H12" s="204"/>
      <c r="I12" s="205"/>
      <c r="J12" s="206"/>
      <c r="K12" s="207"/>
      <c r="L12" s="151" t="s">
        <v>150</v>
      </c>
      <c r="M12" s="152" t="s">
        <v>150</v>
      </c>
      <c r="N12" s="208"/>
      <c r="O12" s="91"/>
    </row>
    <row r="13" spans="1:15" ht="15" customHeight="1" x14ac:dyDescent="0.2">
      <c r="B13" s="83">
        <v>5</v>
      </c>
      <c r="C13" s="202" t="s">
        <v>87</v>
      </c>
      <c r="D13" s="203" t="s">
        <v>88</v>
      </c>
      <c r="E13" s="203" t="s">
        <v>89</v>
      </c>
      <c r="F13" s="203" t="s">
        <v>64</v>
      </c>
      <c r="G13" s="204"/>
      <c r="H13" s="204"/>
      <c r="I13" s="205">
        <v>594.88</v>
      </c>
      <c r="J13" s="206">
        <v>1.0999999999999999E-2</v>
      </c>
      <c r="K13" s="207">
        <v>366</v>
      </c>
      <c r="L13" s="151" t="s">
        <v>150</v>
      </c>
      <c r="M13" s="152">
        <v>6.5436799999999993</v>
      </c>
      <c r="N13" s="208">
        <v>30</v>
      </c>
      <c r="O13" s="91"/>
    </row>
    <row r="14" spans="1:15" ht="15" customHeight="1" x14ac:dyDescent="0.2">
      <c r="B14" s="83">
        <v>6</v>
      </c>
      <c r="C14" s="202"/>
      <c r="D14" s="203"/>
      <c r="E14" s="209"/>
      <c r="F14" s="203"/>
      <c r="G14" s="204"/>
      <c r="H14" s="204"/>
      <c r="I14" s="205"/>
      <c r="J14" s="206"/>
      <c r="K14" s="207"/>
      <c r="L14" s="151" t="s">
        <v>150</v>
      </c>
      <c r="M14" s="152" t="s">
        <v>150</v>
      </c>
      <c r="N14" s="208"/>
      <c r="O14" s="91"/>
    </row>
    <row r="15" spans="1:15" ht="15" customHeight="1" x14ac:dyDescent="0.2">
      <c r="B15" s="83">
        <v>7</v>
      </c>
      <c r="C15" s="202" t="s">
        <v>90</v>
      </c>
      <c r="D15" s="203" t="s">
        <v>91</v>
      </c>
      <c r="E15" s="209"/>
      <c r="F15" s="203" t="s">
        <v>64</v>
      </c>
      <c r="G15" s="204">
        <v>45658</v>
      </c>
      <c r="H15" s="204">
        <v>45837</v>
      </c>
      <c r="I15" s="205">
        <v>4465</v>
      </c>
      <c r="J15" s="206">
        <v>0.01</v>
      </c>
      <c r="K15" s="207"/>
      <c r="L15" s="151">
        <v>180</v>
      </c>
      <c r="M15" s="152">
        <v>22.324999999999999</v>
      </c>
      <c r="N15" s="208">
        <v>25</v>
      </c>
      <c r="O15" s="91"/>
    </row>
    <row r="16" spans="1:15" ht="15" customHeight="1" x14ac:dyDescent="0.2">
      <c r="B16" s="83">
        <v>8</v>
      </c>
      <c r="C16" s="202"/>
      <c r="D16" s="203"/>
      <c r="E16" s="209"/>
      <c r="F16" s="203"/>
      <c r="G16" s="204"/>
      <c r="H16" s="204"/>
      <c r="I16" s="205"/>
      <c r="J16" s="206"/>
      <c r="K16" s="207"/>
      <c r="L16" s="151" t="s">
        <v>150</v>
      </c>
      <c r="M16" s="152" t="s">
        <v>150</v>
      </c>
      <c r="N16" s="208"/>
      <c r="O16" s="91"/>
    </row>
    <row r="17" spans="2:15" ht="15" customHeight="1" x14ac:dyDescent="0.2">
      <c r="B17" s="83">
        <v>9</v>
      </c>
      <c r="C17" s="202" t="s">
        <v>92</v>
      </c>
      <c r="D17" s="203" t="s">
        <v>93</v>
      </c>
      <c r="E17" s="203" t="s">
        <v>94</v>
      </c>
      <c r="F17" s="203" t="s">
        <v>95</v>
      </c>
      <c r="G17" s="204"/>
      <c r="H17" s="204"/>
      <c r="I17" s="205">
        <v>5920.52</v>
      </c>
      <c r="J17" s="206">
        <v>0.02</v>
      </c>
      <c r="K17" s="207"/>
      <c r="L17" s="151" t="s">
        <v>150</v>
      </c>
      <c r="M17" s="152">
        <v>118.41040000000001</v>
      </c>
      <c r="N17" s="208">
        <v>346</v>
      </c>
      <c r="O17" s="91"/>
    </row>
    <row r="18" spans="2:15" ht="15" customHeight="1" x14ac:dyDescent="0.2">
      <c r="B18" s="83">
        <v>10</v>
      </c>
      <c r="C18" s="202" t="s">
        <v>96</v>
      </c>
      <c r="D18" s="203" t="s">
        <v>93</v>
      </c>
      <c r="E18" s="203" t="s">
        <v>97</v>
      </c>
      <c r="F18" s="203" t="s">
        <v>95</v>
      </c>
      <c r="G18" s="204"/>
      <c r="H18" s="204">
        <v>46054</v>
      </c>
      <c r="I18" s="205">
        <v>11886.49</v>
      </c>
      <c r="J18" s="206">
        <v>2.5000000000000001E-2</v>
      </c>
      <c r="K18" s="207"/>
      <c r="L18" s="151" t="s">
        <v>150</v>
      </c>
      <c r="M18" s="152">
        <v>297.16225000000003</v>
      </c>
      <c r="N18" s="208"/>
      <c r="O18" s="91"/>
    </row>
    <row r="19" spans="2:15" ht="15" customHeight="1" x14ac:dyDescent="0.2">
      <c r="B19" s="83">
        <v>11</v>
      </c>
      <c r="C19" s="202" t="s">
        <v>98</v>
      </c>
      <c r="D19" s="203" t="s">
        <v>93</v>
      </c>
      <c r="E19" s="203" t="s">
        <v>99</v>
      </c>
      <c r="F19" s="203" t="s">
        <v>95</v>
      </c>
      <c r="G19" s="204"/>
      <c r="H19" s="204">
        <v>46174</v>
      </c>
      <c r="I19" s="205">
        <v>24495</v>
      </c>
      <c r="J19" s="206">
        <v>0.03</v>
      </c>
      <c r="K19" s="207"/>
      <c r="L19" s="151" t="s">
        <v>150</v>
      </c>
      <c r="M19" s="152">
        <v>734.85</v>
      </c>
      <c r="N19" s="208"/>
      <c r="O19" s="91"/>
    </row>
    <row r="20" spans="2:15" ht="15" customHeight="1" x14ac:dyDescent="0.2">
      <c r="B20" s="83">
        <v>12</v>
      </c>
      <c r="C20" s="202"/>
      <c r="D20" s="203"/>
      <c r="E20" s="209"/>
      <c r="F20" s="203"/>
      <c r="G20" s="204"/>
      <c r="H20" s="204"/>
      <c r="I20" s="205"/>
      <c r="J20" s="206"/>
      <c r="K20" s="207"/>
      <c r="L20" s="151" t="s">
        <v>150</v>
      </c>
      <c r="M20" s="152" t="s">
        <v>150</v>
      </c>
      <c r="N20" s="208"/>
      <c r="O20" s="91"/>
    </row>
    <row r="21" spans="2:15" ht="15" customHeight="1" x14ac:dyDescent="0.2">
      <c r="B21" s="83">
        <v>13</v>
      </c>
      <c r="C21" s="202" t="s">
        <v>65</v>
      </c>
      <c r="D21" s="203" t="s">
        <v>100</v>
      </c>
      <c r="E21" s="203" t="s">
        <v>101</v>
      </c>
      <c r="F21" s="203" t="s">
        <v>102</v>
      </c>
      <c r="G21" s="204">
        <v>45658</v>
      </c>
      <c r="H21" s="204">
        <v>45807</v>
      </c>
      <c r="I21" s="205">
        <v>15000</v>
      </c>
      <c r="J21" s="206">
        <v>0.03</v>
      </c>
      <c r="K21" s="207"/>
      <c r="L21" s="151">
        <v>149</v>
      </c>
      <c r="M21" s="152">
        <v>186.25</v>
      </c>
      <c r="N21" s="208">
        <v>399</v>
      </c>
      <c r="O21" s="91"/>
    </row>
    <row r="22" spans="2:15" ht="15" customHeight="1" x14ac:dyDescent="0.2">
      <c r="B22" s="83">
        <v>14</v>
      </c>
      <c r="C22" s="202"/>
      <c r="D22" s="203"/>
      <c r="E22" s="209"/>
      <c r="F22" s="203"/>
      <c r="G22" s="204"/>
      <c r="H22" s="204"/>
      <c r="I22" s="205"/>
      <c r="J22" s="206"/>
      <c r="K22" s="207"/>
      <c r="L22" s="151"/>
      <c r="M22" s="152"/>
      <c r="N22" s="208"/>
      <c r="O22" s="91"/>
    </row>
    <row r="23" spans="2:15" ht="15" customHeight="1" x14ac:dyDescent="0.2">
      <c r="B23" s="83">
        <v>15</v>
      </c>
      <c r="C23" s="202"/>
      <c r="D23" s="203"/>
      <c r="E23" s="209"/>
      <c r="F23" s="203"/>
      <c r="G23" s="204"/>
      <c r="H23" s="204"/>
      <c r="I23" s="205"/>
      <c r="J23" s="206"/>
      <c r="K23" s="207"/>
      <c r="L23" s="151"/>
      <c r="M23" s="152"/>
      <c r="N23" s="208"/>
      <c r="O23" s="91"/>
    </row>
    <row r="24" spans="2:15" ht="15" customHeight="1" x14ac:dyDescent="0.2">
      <c r="B24" s="83">
        <v>16</v>
      </c>
      <c r="C24" s="202"/>
      <c r="D24" s="203"/>
      <c r="E24" s="209"/>
      <c r="F24" s="203"/>
      <c r="G24" s="204"/>
      <c r="H24" s="175" t="s">
        <v>156</v>
      </c>
      <c r="I24" s="205"/>
      <c r="J24" s="206"/>
      <c r="K24" s="207"/>
      <c r="L24" s="151"/>
      <c r="M24" s="152"/>
      <c r="N24" s="208"/>
      <c r="O24" s="91"/>
    </row>
    <row r="25" spans="2:15" ht="15" customHeight="1" x14ac:dyDescent="0.2">
      <c r="B25" s="83">
        <v>17</v>
      </c>
      <c r="C25" s="202"/>
      <c r="D25" s="203"/>
      <c r="E25" s="209"/>
      <c r="F25" s="203"/>
      <c r="G25" s="204"/>
      <c r="H25" s="204"/>
      <c r="I25" s="205"/>
      <c r="J25" s="206"/>
      <c r="K25" s="207"/>
      <c r="L25" s="151"/>
      <c r="M25" s="152"/>
      <c r="N25" s="208"/>
      <c r="O25" s="91"/>
    </row>
    <row r="26" spans="2:15" ht="15" customHeight="1" x14ac:dyDescent="0.2">
      <c r="B26" s="83">
        <v>18</v>
      </c>
      <c r="C26" s="202"/>
      <c r="D26" s="203"/>
      <c r="E26" s="209"/>
      <c r="F26" s="203"/>
      <c r="G26" s="204"/>
      <c r="H26" s="204"/>
      <c r="I26" s="205"/>
      <c r="J26" s="206"/>
      <c r="K26" s="207"/>
      <c r="L26" s="151"/>
      <c r="M26" s="152"/>
      <c r="N26" s="208"/>
      <c r="O26" s="91"/>
    </row>
    <row r="27" spans="2:15" ht="15" customHeight="1" x14ac:dyDescent="0.2">
      <c r="B27" s="83">
        <v>19</v>
      </c>
      <c r="C27" s="202"/>
      <c r="D27" s="203"/>
      <c r="E27" s="209"/>
      <c r="F27" s="203"/>
      <c r="G27" s="204"/>
      <c r="H27" s="204"/>
      <c r="I27" s="205"/>
      <c r="J27" s="206"/>
      <c r="K27" s="207"/>
      <c r="L27" s="151"/>
      <c r="M27" s="152"/>
      <c r="N27" s="208"/>
      <c r="O27" s="91"/>
    </row>
    <row r="28" spans="2:15" ht="15" customHeight="1" x14ac:dyDescent="0.2">
      <c r="B28" s="83">
        <v>20</v>
      </c>
      <c r="C28" s="210"/>
      <c r="D28" s="211"/>
      <c r="E28" s="212"/>
      <c r="F28" s="211"/>
      <c r="G28" s="213"/>
      <c r="H28" s="213"/>
      <c r="I28" s="214"/>
      <c r="J28" s="215"/>
      <c r="K28" s="216"/>
      <c r="L28" s="151"/>
      <c r="M28" s="152"/>
      <c r="N28" s="217"/>
      <c r="O28" s="91"/>
    </row>
    <row r="29" spans="2:15" x14ac:dyDescent="0.2">
      <c r="B29" s="95"/>
      <c r="C29" s="96"/>
      <c r="D29" s="96"/>
      <c r="E29" s="96"/>
      <c r="F29" s="96"/>
      <c r="G29" s="110"/>
      <c r="H29" s="110"/>
      <c r="I29" s="111"/>
      <c r="J29" s="96"/>
      <c r="K29" s="100"/>
      <c r="L29" s="99"/>
      <c r="M29" s="96"/>
      <c r="N29" s="96"/>
      <c r="O29" s="112"/>
    </row>
    <row r="34" spans="9:9" x14ac:dyDescent="0.2">
      <c r="I34" s="7"/>
    </row>
  </sheetData>
  <sheetProtection algorithmName="SHA-512" hashValue="lEufUUlsdkSkNG7BB+4aDFVEFKncYodsD/LczjqO8OMWDXuP9RtpyhLtntqN/K+b05fIOlpZmZ42okuOgkB0Bg==" saltValue="svIXLfyYp/sBZsOPnpM1Cg==" spinCount="100000" sheet="1" autoFilter="0"/>
  <autoFilter ref="C8:K28" xr:uid="{00000000-0009-0000-0000-000003000000}"/>
  <phoneticPr fontId="6" type="noConversion"/>
  <hyperlinks>
    <hyperlink ref="C1" location="Zentrale!A1" display="Zur Zentrale" xr:uid="{00000000-0004-0000-0300-000000000000}"/>
  </hyperlinks>
  <printOptions horizontalCentered="1"/>
  <pageMargins left="0.39370078740157483" right="0.39370078740157483" top="0.98425196850393704" bottom="0.98425196850393704" header="0.51181102362204722" footer="0.51181102362204722"/>
  <pageSetup paperSize="9" scale="90" orientation="landscape" horizontalDpi="300" verticalDpi="300" r:id="rId1"/>
  <headerFooter alignWithMargins="0">
    <oddFooter xml:space="preserve">&amp;C&amp;"Calibri,Standard"Eine Datei aus XG400 Private Finanzkontrolle   © Auvista Verlag München </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18"/>
  <sheetViews>
    <sheetView showGridLines="0" showRowColHeaders="0" workbookViewId="0">
      <pane ySplit="5" topLeftCell="A6" activePane="bottomLeft" state="frozenSplit"/>
      <selection pane="bottomLeft" activeCell="A6" sqref="A6"/>
    </sheetView>
  </sheetViews>
  <sheetFormatPr baseColWidth="10" defaultRowHeight="12.75" x14ac:dyDescent="0.2"/>
  <cols>
    <col min="1" max="1" width="11.42578125" style="9"/>
    <col min="2" max="2" width="4.7109375" style="9" customWidth="1"/>
    <col min="3" max="3" width="11.42578125" style="18"/>
    <col min="4" max="4" width="1.7109375" style="18" customWidth="1"/>
    <col min="5" max="16384" width="11.42578125" style="9"/>
  </cols>
  <sheetData>
    <row r="1" spans="1:10" x14ac:dyDescent="0.2">
      <c r="A1" s="40" t="s">
        <v>27</v>
      </c>
      <c r="C1" s="19" t="s">
        <v>69</v>
      </c>
    </row>
    <row r="2" spans="1:10" ht="15.75" x14ac:dyDescent="0.25">
      <c r="B2" s="40"/>
      <c r="C2" s="20"/>
      <c r="D2" s="21"/>
      <c r="E2" s="22"/>
      <c r="F2" s="22"/>
      <c r="G2" s="23" t="s">
        <v>173</v>
      </c>
      <c r="H2" s="22"/>
      <c r="I2" s="22"/>
      <c r="J2" s="24"/>
    </row>
    <row r="3" spans="1:10" ht="15.75" x14ac:dyDescent="0.25">
      <c r="B3" s="25"/>
      <c r="C3" s="14"/>
      <c r="D3" s="14"/>
      <c r="E3" s="14"/>
      <c r="F3" s="26"/>
      <c r="G3" s="27" t="s">
        <v>108</v>
      </c>
      <c r="H3" s="14"/>
      <c r="I3" s="14"/>
      <c r="J3" s="28"/>
    </row>
    <row r="4" spans="1:10" ht="15.75" x14ac:dyDescent="0.25">
      <c r="B4" s="25"/>
      <c r="C4" s="14"/>
      <c r="D4" s="14"/>
      <c r="E4" s="14"/>
      <c r="F4" s="27"/>
      <c r="G4" s="14" t="s">
        <v>72</v>
      </c>
      <c r="H4" s="14"/>
      <c r="I4" s="14"/>
      <c r="J4" s="28"/>
    </row>
    <row r="5" spans="1:10" ht="6" customHeight="1" x14ac:dyDescent="0.2">
      <c r="B5" s="244"/>
      <c r="C5" s="245"/>
      <c r="D5" s="245"/>
      <c r="E5" s="245"/>
      <c r="F5" s="245"/>
      <c r="G5" s="245"/>
      <c r="H5" s="245"/>
      <c r="I5" s="245"/>
      <c r="J5" s="246"/>
    </row>
    <row r="6" spans="1:10" x14ac:dyDescent="0.2">
      <c r="A6" s="40" t="s">
        <v>27</v>
      </c>
      <c r="B6" s="41"/>
      <c r="C6" s="10"/>
      <c r="D6" s="10"/>
      <c r="E6" s="29" t="s">
        <v>70</v>
      </c>
      <c r="F6" s="14"/>
      <c r="G6" s="14"/>
      <c r="H6" s="14"/>
      <c r="I6" s="14"/>
      <c r="J6" s="28"/>
    </row>
    <row r="7" spans="1:10" x14ac:dyDescent="0.2">
      <c r="B7" s="30"/>
      <c r="C7" s="10"/>
      <c r="D7" s="10"/>
      <c r="E7" s="14"/>
      <c r="F7" s="14"/>
      <c r="G7" s="14"/>
      <c r="H7" s="14"/>
      <c r="I7" s="14"/>
      <c r="J7" s="28"/>
    </row>
    <row r="8" spans="1:10" x14ac:dyDescent="0.2">
      <c r="B8" s="30"/>
      <c r="C8" s="10" t="s">
        <v>28</v>
      </c>
      <c r="D8" s="10"/>
      <c r="E8" s="14" t="s">
        <v>29</v>
      </c>
      <c r="F8" s="14"/>
      <c r="G8" s="14"/>
      <c r="H8" s="14"/>
      <c r="I8" s="14"/>
      <c r="J8" s="28"/>
    </row>
    <row r="9" spans="1:10" x14ac:dyDescent="0.2">
      <c r="B9" s="30"/>
      <c r="C9" s="10"/>
      <c r="D9" s="10"/>
      <c r="E9" s="14"/>
      <c r="F9" s="14"/>
      <c r="G9" s="14"/>
      <c r="H9" s="14"/>
      <c r="I9" s="14"/>
      <c r="J9" s="28"/>
    </row>
    <row r="10" spans="1:10" x14ac:dyDescent="0.2">
      <c r="B10" s="30"/>
      <c r="C10" s="10"/>
      <c r="D10" s="10"/>
      <c r="E10" s="14" t="s">
        <v>30</v>
      </c>
      <c r="F10" s="14"/>
      <c r="G10" s="14"/>
      <c r="H10" s="14"/>
      <c r="I10" s="14"/>
      <c r="J10" s="28"/>
    </row>
    <row r="11" spans="1:10" x14ac:dyDescent="0.2">
      <c r="B11" s="30"/>
      <c r="C11" s="10"/>
      <c r="D11" s="10"/>
      <c r="E11" s="14"/>
      <c r="F11" s="14"/>
      <c r="G11" s="14"/>
      <c r="H11" s="14"/>
      <c r="I11" s="14"/>
      <c r="J11" s="28"/>
    </row>
    <row r="12" spans="1:10" x14ac:dyDescent="0.2">
      <c r="B12" s="30"/>
      <c r="C12" s="10"/>
      <c r="D12" s="10"/>
      <c r="E12" s="14" t="s">
        <v>174</v>
      </c>
      <c r="F12" s="14"/>
      <c r="G12" s="14"/>
      <c r="H12" s="14"/>
      <c r="I12" s="14"/>
      <c r="J12" s="28"/>
    </row>
    <row r="13" spans="1:10" x14ac:dyDescent="0.2">
      <c r="B13" s="30"/>
      <c r="C13" s="31" t="s">
        <v>41</v>
      </c>
      <c r="D13" s="32"/>
      <c r="E13" s="14"/>
      <c r="F13" s="14"/>
      <c r="G13" s="14"/>
      <c r="H13" s="14"/>
      <c r="I13" s="14"/>
      <c r="J13" s="28"/>
    </row>
    <row r="14" spans="1:10" x14ac:dyDescent="0.2">
      <c r="B14" s="30"/>
      <c r="C14" s="10"/>
      <c r="D14" s="10"/>
      <c r="E14" s="14" t="s">
        <v>31</v>
      </c>
      <c r="F14" s="14"/>
      <c r="G14" s="14"/>
      <c r="H14" s="14"/>
      <c r="I14" s="14"/>
      <c r="J14" s="28"/>
    </row>
    <row r="15" spans="1:10" x14ac:dyDescent="0.2">
      <c r="B15" s="30"/>
      <c r="C15" s="10"/>
      <c r="D15" s="10"/>
      <c r="E15" s="14" t="s">
        <v>32</v>
      </c>
      <c r="F15" s="14"/>
      <c r="G15" s="14"/>
      <c r="H15" s="14"/>
      <c r="I15" s="14"/>
      <c r="J15" s="28"/>
    </row>
    <row r="16" spans="1:10" x14ac:dyDescent="0.2">
      <c r="B16" s="30"/>
      <c r="C16" s="10"/>
      <c r="D16" s="10"/>
      <c r="E16" s="14" t="s">
        <v>33</v>
      </c>
      <c r="F16" s="14"/>
      <c r="G16" s="14"/>
      <c r="H16" s="14"/>
      <c r="I16" s="14"/>
      <c r="J16" s="28"/>
    </row>
    <row r="17" spans="2:10" x14ac:dyDescent="0.2">
      <c r="B17" s="30"/>
      <c r="C17" s="10"/>
      <c r="D17" s="10"/>
      <c r="E17" s="14" t="s">
        <v>34</v>
      </c>
      <c r="F17" s="14"/>
      <c r="G17" s="14"/>
      <c r="H17" s="14"/>
      <c r="I17" s="14"/>
      <c r="J17" s="28"/>
    </row>
    <row r="18" spans="2:10" x14ac:dyDescent="0.2">
      <c r="B18" s="30"/>
      <c r="C18" s="10"/>
      <c r="D18" s="10"/>
      <c r="E18" s="14" t="s">
        <v>35</v>
      </c>
      <c r="F18" s="14"/>
      <c r="G18" s="14"/>
      <c r="H18" s="14"/>
      <c r="I18" s="14"/>
      <c r="J18" s="28"/>
    </row>
    <row r="19" spans="2:10" x14ac:dyDescent="0.2">
      <c r="B19" s="30"/>
      <c r="C19" s="10"/>
      <c r="D19" s="10"/>
      <c r="E19" s="14" t="s">
        <v>36</v>
      </c>
      <c r="F19" s="14"/>
      <c r="G19" s="14"/>
      <c r="H19" s="14"/>
      <c r="I19" s="14"/>
      <c r="J19" s="28"/>
    </row>
    <row r="20" spans="2:10" x14ac:dyDescent="0.2">
      <c r="B20" s="30"/>
      <c r="C20" s="10"/>
      <c r="D20" s="10"/>
      <c r="E20" s="14" t="s">
        <v>37</v>
      </c>
      <c r="F20" s="14"/>
      <c r="G20" s="14"/>
      <c r="H20" s="14"/>
      <c r="I20" s="14"/>
      <c r="J20" s="28"/>
    </row>
    <row r="21" spans="2:10" x14ac:dyDescent="0.2">
      <c r="B21" s="30"/>
      <c r="C21" s="10"/>
      <c r="D21" s="10"/>
      <c r="E21" s="14" t="s">
        <v>154</v>
      </c>
      <c r="F21" s="14"/>
      <c r="G21" s="14"/>
      <c r="H21" s="14"/>
      <c r="I21" s="14"/>
      <c r="J21" s="28"/>
    </row>
    <row r="22" spans="2:10" x14ac:dyDescent="0.2">
      <c r="B22" s="30"/>
      <c r="C22" s="10"/>
      <c r="D22" s="10"/>
      <c r="E22" s="14"/>
      <c r="F22" s="14"/>
      <c r="G22" s="14"/>
      <c r="H22" s="14"/>
      <c r="I22" s="14"/>
      <c r="J22" s="28"/>
    </row>
    <row r="23" spans="2:10" x14ac:dyDescent="0.2">
      <c r="B23" s="30"/>
      <c r="C23" s="8" t="s">
        <v>71</v>
      </c>
      <c r="D23" s="10"/>
      <c r="E23" s="14" t="s">
        <v>73</v>
      </c>
      <c r="F23" s="14"/>
      <c r="G23" s="14"/>
      <c r="H23" s="14"/>
      <c r="I23" s="14"/>
      <c r="J23" s="28"/>
    </row>
    <row r="24" spans="2:10" x14ac:dyDescent="0.2">
      <c r="B24" s="30"/>
      <c r="C24" s="10"/>
      <c r="D24" s="10"/>
      <c r="E24" s="14" t="s">
        <v>74</v>
      </c>
      <c r="F24" s="14"/>
      <c r="G24" s="14"/>
      <c r="H24" s="14"/>
      <c r="I24" s="14"/>
      <c r="J24" s="28"/>
    </row>
    <row r="25" spans="2:10" x14ac:dyDescent="0.2">
      <c r="B25" s="30"/>
      <c r="C25" s="10"/>
      <c r="D25" s="10"/>
      <c r="E25" s="32" t="s">
        <v>167</v>
      </c>
      <c r="F25" s="14"/>
      <c r="G25" s="14"/>
      <c r="H25" s="14"/>
      <c r="I25" s="14"/>
      <c r="J25" s="28"/>
    </row>
    <row r="26" spans="2:10" x14ac:dyDescent="0.2">
      <c r="B26" s="30"/>
      <c r="C26" s="10"/>
      <c r="D26" s="10"/>
      <c r="E26" s="32" t="s">
        <v>168</v>
      </c>
      <c r="F26" s="14"/>
      <c r="G26" s="14"/>
      <c r="H26" s="14"/>
      <c r="I26" s="14"/>
      <c r="J26" s="28"/>
    </row>
    <row r="27" spans="2:10" x14ac:dyDescent="0.2">
      <c r="B27" s="30"/>
      <c r="C27" s="10"/>
      <c r="D27" s="10"/>
      <c r="E27" s="32" t="s">
        <v>169</v>
      </c>
      <c r="F27" s="14"/>
      <c r="G27" s="14"/>
      <c r="H27" s="14"/>
      <c r="I27" s="14"/>
      <c r="J27" s="28"/>
    </row>
    <row r="28" spans="2:10" x14ac:dyDescent="0.2">
      <c r="B28" s="30"/>
      <c r="C28" s="10"/>
      <c r="D28" s="10"/>
      <c r="E28" s="33" t="s">
        <v>170</v>
      </c>
      <c r="F28" s="14"/>
      <c r="G28" s="14"/>
      <c r="H28" s="14"/>
      <c r="I28" s="14"/>
      <c r="J28" s="28"/>
    </row>
    <row r="29" spans="2:10" x14ac:dyDescent="0.2">
      <c r="B29" s="30"/>
      <c r="C29" s="10"/>
      <c r="D29" s="10"/>
      <c r="E29" s="32" t="s">
        <v>171</v>
      </c>
      <c r="F29" s="14"/>
      <c r="G29" s="14"/>
      <c r="H29" s="14"/>
      <c r="I29" s="14"/>
      <c r="J29" s="28"/>
    </row>
    <row r="30" spans="2:10" x14ac:dyDescent="0.2">
      <c r="B30" s="30"/>
      <c r="C30" s="10"/>
      <c r="D30" s="10"/>
      <c r="E30" s="32"/>
      <c r="F30" s="14"/>
      <c r="G30" s="14"/>
      <c r="H30" s="14"/>
      <c r="I30" s="14"/>
      <c r="J30" s="28"/>
    </row>
    <row r="31" spans="2:10" x14ac:dyDescent="0.2">
      <c r="B31" s="30"/>
      <c r="C31" s="10"/>
      <c r="D31" s="10"/>
      <c r="E31" s="32" t="s">
        <v>172</v>
      </c>
      <c r="F31" s="14"/>
      <c r="G31" s="14"/>
      <c r="H31" s="14"/>
      <c r="I31" s="14"/>
      <c r="J31" s="28"/>
    </row>
    <row r="32" spans="2:10" ht="13.5" thickBot="1" x14ac:dyDescent="0.25">
      <c r="B32" s="30"/>
      <c r="C32" s="10"/>
      <c r="D32" s="10"/>
      <c r="E32" s="32"/>
      <c r="F32" s="14"/>
      <c r="G32" s="14"/>
      <c r="H32" s="14"/>
      <c r="I32" s="14"/>
      <c r="J32" s="28"/>
    </row>
    <row r="33" spans="2:10" x14ac:dyDescent="0.2">
      <c r="B33" s="34"/>
      <c r="C33" s="11" t="s">
        <v>109</v>
      </c>
      <c r="D33" s="12"/>
      <c r="E33" s="14" t="s">
        <v>42</v>
      </c>
      <c r="F33" s="14"/>
      <c r="G33" s="14"/>
      <c r="H33" s="14"/>
      <c r="I33" s="14"/>
      <c r="J33" s="28"/>
    </row>
    <row r="34" spans="2:10" x14ac:dyDescent="0.2">
      <c r="B34" s="30"/>
      <c r="C34" s="10"/>
      <c r="D34" s="10"/>
      <c r="E34" s="14" t="s">
        <v>46</v>
      </c>
      <c r="F34" s="14"/>
      <c r="G34" s="14"/>
      <c r="H34" s="14"/>
      <c r="I34" s="14"/>
      <c r="J34" s="28"/>
    </row>
    <row r="35" spans="2:10" x14ac:dyDescent="0.2">
      <c r="B35" s="30"/>
      <c r="C35" s="10"/>
      <c r="D35" s="10"/>
      <c r="E35" s="14"/>
      <c r="F35" s="14"/>
      <c r="G35" s="14"/>
      <c r="H35" s="14"/>
      <c r="I35" s="14"/>
      <c r="J35" s="28"/>
    </row>
    <row r="36" spans="2:10" x14ac:dyDescent="0.2">
      <c r="B36" s="30"/>
      <c r="C36" s="10"/>
      <c r="D36" s="10"/>
      <c r="E36" s="14" t="s">
        <v>59</v>
      </c>
      <c r="F36" s="14"/>
      <c r="G36" s="14"/>
      <c r="H36" s="14"/>
      <c r="I36" s="14"/>
      <c r="J36" s="28"/>
    </row>
    <row r="37" spans="2:10" x14ac:dyDescent="0.2">
      <c r="B37" s="30"/>
      <c r="C37" s="10"/>
      <c r="D37" s="10"/>
      <c r="E37" s="14" t="s">
        <v>60</v>
      </c>
      <c r="F37" s="14"/>
      <c r="G37" s="14"/>
      <c r="H37" s="14"/>
      <c r="I37" s="14"/>
      <c r="J37" s="28"/>
    </row>
    <row r="38" spans="2:10" x14ac:dyDescent="0.2">
      <c r="B38" s="30"/>
      <c r="C38" s="10"/>
      <c r="D38" s="10"/>
      <c r="E38" s="14" t="s">
        <v>61</v>
      </c>
      <c r="F38" s="14"/>
      <c r="G38" s="14"/>
      <c r="H38" s="14"/>
      <c r="I38" s="14"/>
      <c r="J38" s="28"/>
    </row>
    <row r="39" spans="2:10" x14ac:dyDescent="0.2">
      <c r="B39" s="30"/>
      <c r="C39" s="10"/>
      <c r="D39" s="10"/>
      <c r="E39" s="14" t="s">
        <v>62</v>
      </c>
      <c r="F39" s="14"/>
      <c r="G39" s="14"/>
      <c r="H39" s="14"/>
      <c r="I39" s="14"/>
      <c r="J39" s="28"/>
    </row>
    <row r="40" spans="2:10" x14ac:dyDescent="0.2">
      <c r="B40" s="30"/>
      <c r="C40" s="10"/>
      <c r="D40" s="10"/>
      <c r="E40" s="14"/>
      <c r="F40" s="14"/>
      <c r="G40" s="14"/>
      <c r="H40" s="14"/>
      <c r="I40" s="14"/>
      <c r="J40" s="28"/>
    </row>
    <row r="41" spans="2:10" x14ac:dyDescent="0.2">
      <c r="B41" s="30"/>
      <c r="C41" s="13" t="s">
        <v>4</v>
      </c>
      <c r="D41" s="10"/>
      <c r="E41" s="14" t="s">
        <v>43</v>
      </c>
      <c r="F41" s="14"/>
      <c r="G41" s="14"/>
      <c r="H41" s="14"/>
      <c r="I41" s="14"/>
      <c r="J41" s="28"/>
    </row>
    <row r="42" spans="2:10" x14ac:dyDescent="0.2">
      <c r="B42" s="30"/>
      <c r="C42" s="10"/>
      <c r="D42" s="10"/>
      <c r="E42" s="14" t="s">
        <v>110</v>
      </c>
      <c r="F42" s="14"/>
      <c r="G42" s="14"/>
      <c r="H42" s="14"/>
      <c r="I42" s="14"/>
      <c r="J42" s="28"/>
    </row>
    <row r="43" spans="2:10" x14ac:dyDescent="0.2">
      <c r="B43" s="30"/>
      <c r="C43" s="10"/>
      <c r="D43" s="10"/>
      <c r="E43" s="14"/>
      <c r="F43" s="14"/>
      <c r="G43" s="14"/>
      <c r="H43" s="14"/>
      <c r="I43" s="14"/>
      <c r="J43" s="28"/>
    </row>
    <row r="44" spans="2:10" x14ac:dyDescent="0.2">
      <c r="B44" s="30"/>
      <c r="C44" s="13" t="s">
        <v>44</v>
      </c>
      <c r="D44" s="10"/>
      <c r="E44" s="14" t="s">
        <v>45</v>
      </c>
      <c r="F44" s="14"/>
      <c r="G44" s="14"/>
      <c r="H44" s="14"/>
      <c r="I44" s="14"/>
      <c r="J44" s="28"/>
    </row>
    <row r="45" spans="2:10" x14ac:dyDescent="0.2">
      <c r="B45" s="30"/>
      <c r="C45" s="10"/>
      <c r="D45" s="10"/>
      <c r="E45" s="14" t="s">
        <v>111</v>
      </c>
      <c r="F45" s="14"/>
      <c r="G45" s="14"/>
      <c r="H45" s="14"/>
      <c r="I45" s="14"/>
      <c r="J45" s="28"/>
    </row>
    <row r="46" spans="2:10" x14ac:dyDescent="0.2">
      <c r="B46" s="30"/>
      <c r="C46" s="10"/>
      <c r="D46" s="10"/>
      <c r="E46" s="14"/>
      <c r="F46" s="14"/>
      <c r="G46" s="14"/>
      <c r="H46" s="14"/>
      <c r="I46" s="14"/>
      <c r="J46" s="28"/>
    </row>
    <row r="47" spans="2:10" x14ac:dyDescent="0.2">
      <c r="B47" s="30"/>
      <c r="C47" s="13" t="s">
        <v>0</v>
      </c>
      <c r="D47" s="10"/>
      <c r="E47" s="14" t="s">
        <v>63</v>
      </c>
      <c r="F47" s="14"/>
      <c r="G47" s="14"/>
      <c r="H47" s="14"/>
      <c r="I47" s="14"/>
      <c r="J47" s="28"/>
    </row>
    <row r="48" spans="2:10" x14ac:dyDescent="0.2">
      <c r="B48" s="30"/>
      <c r="C48" s="10"/>
      <c r="D48" s="10"/>
      <c r="E48" s="14" t="s">
        <v>112</v>
      </c>
      <c r="F48" s="14"/>
      <c r="G48" s="14"/>
      <c r="H48" s="14"/>
      <c r="I48" s="14"/>
      <c r="J48" s="28"/>
    </row>
    <row r="49" spans="2:10" x14ac:dyDescent="0.2">
      <c r="B49" s="30"/>
      <c r="C49" s="10"/>
      <c r="D49" s="10"/>
      <c r="E49" s="14"/>
      <c r="F49" s="14"/>
      <c r="G49" s="14"/>
      <c r="H49" s="14"/>
      <c r="I49" s="14"/>
      <c r="J49" s="28"/>
    </row>
    <row r="50" spans="2:10" x14ac:dyDescent="0.2">
      <c r="B50" s="30"/>
      <c r="C50" s="13" t="s">
        <v>157</v>
      </c>
      <c r="D50" s="10"/>
      <c r="E50" s="14" t="s">
        <v>158</v>
      </c>
      <c r="F50" s="14"/>
      <c r="G50" s="14"/>
      <c r="H50" s="14"/>
      <c r="I50" s="14"/>
      <c r="J50" s="28"/>
    </row>
    <row r="51" spans="2:10" x14ac:dyDescent="0.2">
      <c r="B51" s="30"/>
      <c r="C51" s="10"/>
      <c r="D51" s="10"/>
      <c r="E51" s="14"/>
      <c r="F51" s="14"/>
      <c r="G51" s="14"/>
      <c r="H51" s="14"/>
      <c r="I51" s="14"/>
      <c r="J51" s="28"/>
    </row>
    <row r="52" spans="2:10" x14ac:dyDescent="0.2">
      <c r="B52" s="30"/>
      <c r="C52" s="13" t="s">
        <v>11</v>
      </c>
      <c r="D52" s="10"/>
      <c r="E52" s="14" t="s">
        <v>48</v>
      </c>
      <c r="F52" s="14"/>
      <c r="G52" s="14"/>
      <c r="H52" s="14"/>
      <c r="I52" s="14"/>
      <c r="J52" s="28"/>
    </row>
    <row r="53" spans="2:10" x14ac:dyDescent="0.2">
      <c r="B53" s="30"/>
      <c r="C53" s="10"/>
      <c r="D53" s="10"/>
      <c r="E53" s="14" t="s">
        <v>47</v>
      </c>
      <c r="F53" s="14"/>
      <c r="G53" s="14"/>
      <c r="H53" s="14"/>
      <c r="I53" s="14"/>
      <c r="J53" s="28"/>
    </row>
    <row r="54" spans="2:10" x14ac:dyDescent="0.2">
      <c r="B54" s="30"/>
      <c r="C54" s="10"/>
      <c r="D54" s="10"/>
      <c r="E54" s="14"/>
      <c r="F54" s="14"/>
      <c r="G54" s="14"/>
      <c r="H54" s="14"/>
      <c r="I54" s="14"/>
      <c r="J54" s="28"/>
    </row>
    <row r="55" spans="2:10" hidden="1" x14ac:dyDescent="0.2">
      <c r="B55" s="30"/>
      <c r="C55" s="10"/>
      <c r="D55" s="10"/>
      <c r="E55" s="14"/>
      <c r="F55" s="14"/>
      <c r="G55" s="14"/>
      <c r="H55" s="14"/>
      <c r="I55" s="14"/>
      <c r="J55" s="28"/>
    </row>
    <row r="56" spans="2:10" hidden="1" x14ac:dyDescent="0.2">
      <c r="B56" s="30"/>
      <c r="C56" s="10"/>
      <c r="D56" s="10"/>
      <c r="E56" s="14"/>
      <c r="F56" s="14"/>
      <c r="G56" s="14"/>
      <c r="H56" s="14"/>
      <c r="I56" s="14"/>
      <c r="J56" s="28"/>
    </row>
    <row r="57" spans="2:10" hidden="1" x14ac:dyDescent="0.2">
      <c r="B57" s="30"/>
      <c r="C57" s="10"/>
      <c r="D57" s="10"/>
      <c r="E57" s="14"/>
      <c r="F57" s="14"/>
      <c r="G57" s="14"/>
      <c r="H57" s="14"/>
      <c r="I57" s="14"/>
      <c r="J57" s="28"/>
    </row>
    <row r="58" spans="2:10" hidden="1" x14ac:dyDescent="0.2">
      <c r="B58" s="30"/>
      <c r="C58" s="10"/>
      <c r="D58" s="10"/>
      <c r="E58" s="14"/>
      <c r="F58" s="14"/>
      <c r="G58" s="14"/>
      <c r="H58" s="14"/>
      <c r="I58" s="14"/>
      <c r="J58" s="28"/>
    </row>
    <row r="59" spans="2:10" x14ac:dyDescent="0.2">
      <c r="B59" s="30"/>
      <c r="C59" s="15" t="s">
        <v>1</v>
      </c>
      <c r="D59" s="10"/>
      <c r="E59" s="14" t="s">
        <v>180</v>
      </c>
      <c r="F59" s="14"/>
      <c r="G59" s="14"/>
      <c r="H59" s="14"/>
      <c r="I59" s="14"/>
      <c r="J59" s="28"/>
    </row>
    <row r="60" spans="2:10" x14ac:dyDescent="0.2">
      <c r="B60" s="30"/>
      <c r="C60" s="15" t="s">
        <v>2</v>
      </c>
      <c r="D60" s="10"/>
      <c r="E60" s="14" t="s">
        <v>113</v>
      </c>
      <c r="F60" s="14"/>
      <c r="G60" s="14"/>
      <c r="H60" s="14"/>
      <c r="I60" s="14"/>
      <c r="J60" s="28"/>
    </row>
    <row r="61" spans="2:10" x14ac:dyDescent="0.2">
      <c r="B61" s="30"/>
      <c r="C61" s="10"/>
      <c r="D61" s="10"/>
      <c r="E61" s="14" t="s">
        <v>114</v>
      </c>
      <c r="F61" s="14"/>
      <c r="G61" s="14"/>
      <c r="H61" s="14"/>
      <c r="I61" s="14"/>
      <c r="J61" s="28"/>
    </row>
    <row r="62" spans="2:10" x14ac:dyDescent="0.2">
      <c r="B62" s="30"/>
      <c r="C62" s="10"/>
      <c r="D62" s="10"/>
      <c r="E62" s="14" t="s">
        <v>115</v>
      </c>
      <c r="F62" s="14"/>
      <c r="G62" s="14"/>
      <c r="H62" s="14"/>
      <c r="I62" s="14"/>
      <c r="J62" s="28"/>
    </row>
    <row r="63" spans="2:10" x14ac:dyDescent="0.2">
      <c r="B63" s="30"/>
      <c r="C63" s="10"/>
      <c r="D63" s="10"/>
      <c r="E63" s="14" t="s">
        <v>116</v>
      </c>
      <c r="F63" s="14"/>
      <c r="G63" s="14"/>
      <c r="H63" s="14"/>
      <c r="I63" s="14"/>
      <c r="J63" s="28"/>
    </row>
    <row r="64" spans="2:10" x14ac:dyDescent="0.2">
      <c r="B64" s="30"/>
      <c r="C64" s="10"/>
      <c r="D64" s="10"/>
      <c r="E64" s="14" t="s">
        <v>117</v>
      </c>
      <c r="F64" s="14"/>
      <c r="G64" s="14"/>
      <c r="H64" s="14"/>
      <c r="I64" s="14"/>
      <c r="J64" s="28"/>
    </row>
    <row r="65" spans="2:10" x14ac:dyDescent="0.2">
      <c r="B65" s="30"/>
      <c r="C65" s="10"/>
      <c r="D65" s="10"/>
      <c r="E65" s="14" t="s">
        <v>118</v>
      </c>
      <c r="F65" s="14"/>
      <c r="G65" s="14"/>
      <c r="H65" s="14"/>
      <c r="I65" s="14"/>
      <c r="J65" s="28"/>
    </row>
    <row r="66" spans="2:10" x14ac:dyDescent="0.2">
      <c r="B66" s="30"/>
      <c r="C66" s="10"/>
      <c r="D66" s="10"/>
      <c r="E66" s="14"/>
      <c r="F66" s="14"/>
      <c r="G66" s="14"/>
      <c r="H66" s="14"/>
      <c r="I66" s="14"/>
      <c r="J66" s="28"/>
    </row>
    <row r="67" spans="2:10" x14ac:dyDescent="0.2">
      <c r="B67" s="30"/>
      <c r="C67" s="10"/>
      <c r="D67" s="10"/>
      <c r="E67" s="14" t="s">
        <v>119</v>
      </c>
      <c r="F67" s="14"/>
      <c r="G67" s="14"/>
      <c r="H67" s="14"/>
      <c r="I67" s="14"/>
      <c r="J67" s="28"/>
    </row>
    <row r="68" spans="2:10" x14ac:dyDescent="0.2">
      <c r="B68" s="30"/>
      <c r="C68" s="10"/>
      <c r="D68" s="10"/>
      <c r="E68" s="14" t="s">
        <v>120</v>
      </c>
      <c r="F68" s="14"/>
      <c r="G68" s="14"/>
      <c r="H68" s="14"/>
      <c r="I68" s="14"/>
      <c r="J68" s="28"/>
    </row>
    <row r="69" spans="2:10" x14ac:dyDescent="0.2">
      <c r="B69" s="30"/>
      <c r="C69" s="10"/>
      <c r="D69" s="10"/>
      <c r="E69" s="14"/>
      <c r="F69" s="14"/>
      <c r="G69" s="14"/>
      <c r="H69" s="14"/>
      <c r="I69" s="14"/>
      <c r="J69" s="28"/>
    </row>
    <row r="70" spans="2:10" x14ac:dyDescent="0.2">
      <c r="B70" s="30"/>
      <c r="C70" s="10"/>
      <c r="D70" s="10"/>
      <c r="E70" s="14" t="s">
        <v>121</v>
      </c>
      <c r="F70" s="14"/>
      <c r="G70" s="14"/>
      <c r="H70" s="14"/>
      <c r="I70" s="14"/>
      <c r="J70" s="28"/>
    </row>
    <row r="71" spans="2:10" x14ac:dyDescent="0.2">
      <c r="B71" s="30"/>
      <c r="C71" s="10"/>
      <c r="D71" s="10"/>
      <c r="E71" s="14" t="s">
        <v>122</v>
      </c>
      <c r="F71" s="14"/>
      <c r="G71" s="14"/>
      <c r="H71" s="14"/>
      <c r="I71" s="14"/>
      <c r="J71" s="28"/>
    </row>
    <row r="72" spans="2:10" x14ac:dyDescent="0.2">
      <c r="B72" s="30"/>
      <c r="C72" s="10"/>
      <c r="D72" s="10"/>
      <c r="E72" s="14" t="s">
        <v>123</v>
      </c>
      <c r="F72" s="14"/>
      <c r="G72" s="14"/>
      <c r="H72" s="14"/>
      <c r="I72" s="14"/>
      <c r="J72" s="28"/>
    </row>
    <row r="73" spans="2:10" x14ac:dyDescent="0.2">
      <c r="B73" s="30"/>
      <c r="C73" s="10"/>
      <c r="D73" s="10"/>
      <c r="E73" s="14"/>
      <c r="F73" s="14"/>
      <c r="G73" s="14"/>
      <c r="H73" s="14"/>
      <c r="I73" s="14"/>
      <c r="J73" s="28"/>
    </row>
    <row r="74" spans="2:10" x14ac:dyDescent="0.2">
      <c r="B74" s="30"/>
      <c r="C74" s="15" t="s">
        <v>7</v>
      </c>
      <c r="D74" s="10"/>
      <c r="E74" s="14" t="s">
        <v>49</v>
      </c>
      <c r="F74" s="14"/>
      <c r="G74" s="14"/>
      <c r="H74" s="14"/>
      <c r="I74" s="14"/>
      <c r="J74" s="28"/>
    </row>
    <row r="75" spans="2:10" x14ac:dyDescent="0.2">
      <c r="B75" s="30"/>
      <c r="C75" s="10"/>
      <c r="D75" s="10"/>
      <c r="E75" s="14" t="s">
        <v>50</v>
      </c>
      <c r="F75" s="14"/>
      <c r="G75" s="14"/>
      <c r="H75" s="14"/>
      <c r="I75" s="14"/>
      <c r="J75" s="28"/>
    </row>
    <row r="76" spans="2:10" x14ac:dyDescent="0.2">
      <c r="B76" s="30"/>
      <c r="C76" s="10"/>
      <c r="D76" s="10"/>
      <c r="E76" s="14" t="s">
        <v>51</v>
      </c>
      <c r="F76" s="14"/>
      <c r="G76" s="14"/>
      <c r="H76" s="14"/>
      <c r="I76" s="14"/>
      <c r="J76" s="28"/>
    </row>
    <row r="77" spans="2:10" x14ac:dyDescent="0.2">
      <c r="B77" s="30"/>
      <c r="C77" s="10"/>
      <c r="D77" s="10"/>
      <c r="E77" s="14"/>
      <c r="F77" s="14"/>
      <c r="G77" s="14"/>
      <c r="H77" s="14"/>
      <c r="I77" s="14"/>
      <c r="J77" s="28"/>
    </row>
    <row r="78" spans="2:10" x14ac:dyDescent="0.2">
      <c r="B78" s="30"/>
      <c r="C78" s="15" t="s">
        <v>3</v>
      </c>
      <c r="D78" s="10"/>
      <c r="E78" s="14" t="s">
        <v>52</v>
      </c>
      <c r="F78" s="14"/>
      <c r="G78" s="14"/>
      <c r="H78" s="14"/>
      <c r="I78" s="14"/>
      <c r="J78" s="28"/>
    </row>
    <row r="79" spans="2:10" x14ac:dyDescent="0.2">
      <c r="B79" s="30"/>
      <c r="C79" s="10"/>
      <c r="D79" s="10"/>
      <c r="E79" s="14" t="s">
        <v>53</v>
      </c>
      <c r="F79" s="14"/>
      <c r="G79" s="14"/>
      <c r="H79" s="14"/>
      <c r="I79" s="14"/>
      <c r="J79" s="28"/>
    </row>
    <row r="80" spans="2:10" x14ac:dyDescent="0.2">
      <c r="B80" s="30"/>
      <c r="C80" s="10"/>
      <c r="D80" s="10"/>
      <c r="E80" s="14"/>
      <c r="F80" s="14"/>
      <c r="G80" s="14"/>
      <c r="H80" s="14"/>
      <c r="I80" s="14"/>
      <c r="J80" s="28"/>
    </row>
    <row r="81" spans="2:10" x14ac:dyDescent="0.2">
      <c r="B81" s="30"/>
      <c r="C81" s="15" t="s">
        <v>6</v>
      </c>
      <c r="D81" s="10"/>
      <c r="E81" s="14" t="s">
        <v>54</v>
      </c>
      <c r="F81" s="14"/>
      <c r="G81" s="14"/>
      <c r="H81" s="14"/>
      <c r="I81" s="14"/>
      <c r="J81" s="28"/>
    </row>
    <row r="82" spans="2:10" x14ac:dyDescent="0.2">
      <c r="B82" s="30"/>
      <c r="C82" s="10"/>
      <c r="D82" s="10"/>
      <c r="E82" s="14" t="s">
        <v>57</v>
      </c>
      <c r="F82" s="14"/>
      <c r="G82" s="14"/>
      <c r="H82" s="14"/>
      <c r="I82" s="14"/>
      <c r="J82" s="28"/>
    </row>
    <row r="83" spans="2:10" x14ac:dyDescent="0.2">
      <c r="B83" s="30"/>
      <c r="C83" s="10"/>
      <c r="D83" s="10"/>
      <c r="E83" s="14" t="s">
        <v>55</v>
      </c>
      <c r="F83" s="14"/>
      <c r="G83" s="14"/>
      <c r="H83" s="14"/>
      <c r="I83" s="14"/>
      <c r="J83" s="28"/>
    </row>
    <row r="84" spans="2:10" x14ac:dyDescent="0.2">
      <c r="B84" s="30"/>
      <c r="C84" s="10"/>
      <c r="D84" s="10"/>
      <c r="E84" s="14" t="s">
        <v>56</v>
      </c>
      <c r="F84" s="14"/>
      <c r="G84" s="14"/>
      <c r="H84" s="14"/>
      <c r="I84" s="14"/>
      <c r="J84" s="28"/>
    </row>
    <row r="85" spans="2:10" x14ac:dyDescent="0.2">
      <c r="B85" s="30"/>
      <c r="C85" s="10"/>
      <c r="D85" s="10"/>
      <c r="E85" s="14" t="s">
        <v>144</v>
      </c>
      <c r="F85" s="14"/>
      <c r="G85" s="14"/>
      <c r="H85" s="14"/>
      <c r="I85" s="14"/>
      <c r="J85" s="28"/>
    </row>
    <row r="86" spans="2:10" x14ac:dyDescent="0.2">
      <c r="B86" s="30"/>
      <c r="C86" s="10"/>
      <c r="D86" s="10"/>
      <c r="E86" s="14"/>
      <c r="F86" s="14"/>
      <c r="G86" s="14"/>
      <c r="H86" s="14"/>
      <c r="I86" s="14"/>
      <c r="J86" s="28"/>
    </row>
    <row r="87" spans="2:10" x14ac:dyDescent="0.2">
      <c r="B87" s="30"/>
      <c r="C87" s="15" t="s">
        <v>5</v>
      </c>
      <c r="D87" s="10"/>
      <c r="E87" s="14" t="s">
        <v>58</v>
      </c>
      <c r="F87" s="14"/>
      <c r="G87" s="14"/>
      <c r="H87" s="14"/>
      <c r="I87" s="14"/>
      <c r="J87" s="28"/>
    </row>
    <row r="88" spans="2:10" x14ac:dyDescent="0.2">
      <c r="B88" s="30"/>
      <c r="C88" s="10"/>
      <c r="D88" s="10"/>
      <c r="E88" s="14" t="s">
        <v>124</v>
      </c>
      <c r="F88" s="14"/>
      <c r="G88" s="14"/>
      <c r="H88" s="14"/>
      <c r="I88" s="14"/>
      <c r="J88" s="28"/>
    </row>
    <row r="89" spans="2:10" x14ac:dyDescent="0.2">
      <c r="B89" s="30"/>
      <c r="C89" s="10"/>
      <c r="D89" s="10"/>
      <c r="E89" s="14" t="s">
        <v>125</v>
      </c>
      <c r="F89" s="14"/>
      <c r="G89" s="14"/>
      <c r="H89" s="14"/>
      <c r="I89" s="14"/>
      <c r="J89" s="28"/>
    </row>
    <row r="90" spans="2:10" x14ac:dyDescent="0.2">
      <c r="B90" s="30"/>
      <c r="C90" s="10"/>
      <c r="D90" s="10"/>
      <c r="E90" s="14"/>
      <c r="F90" s="14"/>
      <c r="G90" s="14"/>
      <c r="H90" s="14"/>
      <c r="I90" s="14"/>
      <c r="J90" s="28"/>
    </row>
    <row r="91" spans="2:10" x14ac:dyDescent="0.2">
      <c r="B91" s="30"/>
      <c r="C91" s="15" t="s">
        <v>129</v>
      </c>
      <c r="D91" s="10"/>
      <c r="E91" s="14" t="s">
        <v>130</v>
      </c>
      <c r="F91" s="14"/>
      <c r="G91" s="14"/>
      <c r="H91" s="14"/>
      <c r="I91" s="14"/>
      <c r="J91" s="28"/>
    </row>
    <row r="92" spans="2:10" x14ac:dyDescent="0.2">
      <c r="B92" s="30"/>
      <c r="C92" s="10"/>
      <c r="D92" s="10"/>
      <c r="E92" s="14" t="s">
        <v>131</v>
      </c>
      <c r="F92" s="14"/>
      <c r="G92" s="14"/>
      <c r="H92" s="14"/>
      <c r="I92" s="14"/>
      <c r="J92" s="28"/>
    </row>
    <row r="93" spans="2:10" x14ac:dyDescent="0.2">
      <c r="B93" s="30"/>
      <c r="C93" s="10"/>
      <c r="D93" s="10"/>
      <c r="E93" s="14" t="s">
        <v>132</v>
      </c>
      <c r="F93" s="14"/>
      <c r="G93" s="14"/>
      <c r="H93" s="14"/>
      <c r="I93" s="14"/>
      <c r="J93" s="28"/>
    </row>
    <row r="94" spans="2:10" x14ac:dyDescent="0.2">
      <c r="B94" s="30"/>
      <c r="C94" s="10"/>
      <c r="D94" s="10"/>
      <c r="E94" s="14" t="s">
        <v>133</v>
      </c>
      <c r="F94" s="14"/>
      <c r="G94" s="14"/>
      <c r="H94" s="14"/>
      <c r="I94" s="14"/>
      <c r="J94" s="28"/>
    </row>
    <row r="95" spans="2:10" x14ac:dyDescent="0.2">
      <c r="B95" s="30"/>
      <c r="C95" s="10"/>
      <c r="D95" s="10"/>
      <c r="E95" s="14" t="s">
        <v>134</v>
      </c>
      <c r="F95" s="14"/>
      <c r="G95" s="14"/>
      <c r="H95" s="14"/>
      <c r="I95" s="14"/>
      <c r="J95" s="28"/>
    </row>
    <row r="96" spans="2:10" x14ac:dyDescent="0.2">
      <c r="B96" s="30"/>
      <c r="C96" s="10"/>
      <c r="D96" s="10"/>
      <c r="E96" s="14"/>
      <c r="F96" s="14"/>
      <c r="G96" s="14"/>
      <c r="H96" s="14"/>
      <c r="I96" s="14"/>
      <c r="J96" s="28"/>
    </row>
    <row r="97" spans="2:10" x14ac:dyDescent="0.2">
      <c r="B97" s="30"/>
      <c r="C97" s="10"/>
      <c r="D97" s="10"/>
      <c r="E97" s="14" t="s">
        <v>137</v>
      </c>
      <c r="F97" s="14"/>
      <c r="G97" s="14"/>
      <c r="H97" s="14"/>
      <c r="I97" s="14"/>
      <c r="J97" s="28"/>
    </row>
    <row r="98" spans="2:10" x14ac:dyDescent="0.2">
      <c r="B98" s="30"/>
      <c r="C98" s="10"/>
      <c r="D98" s="10"/>
      <c r="E98" s="14" t="s">
        <v>135</v>
      </c>
      <c r="F98" s="14"/>
      <c r="G98" s="14"/>
      <c r="H98" s="14"/>
      <c r="I98" s="14"/>
      <c r="J98" s="28"/>
    </row>
    <row r="99" spans="2:10" x14ac:dyDescent="0.2">
      <c r="B99" s="30"/>
      <c r="C99" s="10"/>
      <c r="D99" s="10"/>
      <c r="E99" s="14" t="s">
        <v>136</v>
      </c>
      <c r="F99" s="14"/>
      <c r="G99" s="14"/>
      <c r="H99" s="14"/>
      <c r="I99" s="14"/>
      <c r="J99" s="28"/>
    </row>
    <row r="100" spans="2:10" x14ac:dyDescent="0.2">
      <c r="B100" s="30"/>
      <c r="C100" s="10"/>
      <c r="D100" s="10"/>
      <c r="E100" s="14"/>
      <c r="F100" s="14"/>
      <c r="G100" s="14"/>
      <c r="H100" s="14"/>
      <c r="I100" s="14"/>
      <c r="J100" s="28"/>
    </row>
    <row r="101" spans="2:10" x14ac:dyDescent="0.2">
      <c r="B101" s="30"/>
      <c r="C101" s="10" t="s">
        <v>138</v>
      </c>
      <c r="D101" s="10"/>
      <c r="E101" s="14" t="s">
        <v>139</v>
      </c>
      <c r="F101" s="14"/>
      <c r="G101" s="14"/>
      <c r="H101" s="14"/>
      <c r="I101" s="14"/>
      <c r="J101" s="28"/>
    </row>
    <row r="102" spans="2:10" x14ac:dyDescent="0.2">
      <c r="B102" s="30"/>
      <c r="C102" s="10"/>
      <c r="D102" s="10"/>
      <c r="E102" s="14" t="s">
        <v>140</v>
      </c>
      <c r="F102" s="14"/>
      <c r="G102" s="14"/>
      <c r="H102" s="14"/>
      <c r="I102" s="14"/>
      <c r="J102" s="28"/>
    </row>
    <row r="103" spans="2:10" x14ac:dyDescent="0.2">
      <c r="B103" s="30"/>
      <c r="C103" s="10"/>
      <c r="D103" s="10"/>
      <c r="E103" s="14" t="s">
        <v>145</v>
      </c>
      <c r="F103" s="14"/>
      <c r="G103" s="14"/>
      <c r="H103" s="14"/>
      <c r="I103" s="14"/>
      <c r="J103" s="28"/>
    </row>
    <row r="104" spans="2:10" x14ac:dyDescent="0.2">
      <c r="B104" s="30"/>
      <c r="C104" s="10"/>
      <c r="D104" s="10"/>
      <c r="E104" s="14" t="s">
        <v>141</v>
      </c>
      <c r="F104" s="14"/>
      <c r="G104" s="14"/>
      <c r="H104" s="14"/>
      <c r="I104" s="14"/>
      <c r="J104" s="28"/>
    </row>
    <row r="105" spans="2:10" ht="13.5" thickBot="1" x14ac:dyDescent="0.25">
      <c r="B105" s="30"/>
      <c r="C105" s="10"/>
      <c r="D105" s="10"/>
      <c r="E105" s="14"/>
      <c r="F105" s="14"/>
      <c r="G105" s="14"/>
      <c r="H105" s="14"/>
      <c r="I105" s="14"/>
      <c r="J105" s="28"/>
    </row>
    <row r="106" spans="2:10" x14ac:dyDescent="0.2">
      <c r="B106" s="34"/>
      <c r="C106" s="16" t="s">
        <v>126</v>
      </c>
      <c r="D106" s="12"/>
      <c r="E106" s="14" t="s">
        <v>127</v>
      </c>
      <c r="F106" s="14"/>
      <c r="G106" s="14"/>
      <c r="H106" s="14"/>
      <c r="I106" s="14"/>
      <c r="J106" s="28"/>
    </row>
    <row r="107" spans="2:10" x14ac:dyDescent="0.2">
      <c r="B107" s="30"/>
      <c r="C107" s="10"/>
      <c r="D107" s="10"/>
      <c r="E107" s="14" t="s">
        <v>128</v>
      </c>
      <c r="F107" s="14"/>
      <c r="G107" s="14"/>
      <c r="H107" s="14"/>
      <c r="I107" s="14"/>
      <c r="J107" s="28"/>
    </row>
    <row r="108" spans="2:10" x14ac:dyDescent="0.2">
      <c r="B108" s="30"/>
      <c r="C108" s="10"/>
      <c r="D108" s="10"/>
      <c r="E108" s="14" t="s">
        <v>142</v>
      </c>
      <c r="F108" s="14"/>
      <c r="G108" s="14"/>
      <c r="H108" s="14"/>
      <c r="I108" s="14"/>
      <c r="J108" s="28"/>
    </row>
    <row r="109" spans="2:10" x14ac:dyDescent="0.2">
      <c r="B109" s="30"/>
      <c r="C109" s="10"/>
      <c r="D109" s="10"/>
      <c r="E109" s="14" t="s">
        <v>131</v>
      </c>
      <c r="F109" s="14"/>
      <c r="G109" s="14"/>
      <c r="H109" s="14"/>
      <c r="I109" s="14"/>
      <c r="J109" s="28"/>
    </row>
    <row r="110" spans="2:10" x14ac:dyDescent="0.2">
      <c r="B110" s="30"/>
      <c r="C110" s="10"/>
      <c r="D110" s="10"/>
      <c r="E110" s="14" t="s">
        <v>143</v>
      </c>
      <c r="F110" s="14"/>
      <c r="G110" s="14"/>
      <c r="H110" s="14"/>
      <c r="I110" s="14"/>
      <c r="J110" s="28"/>
    </row>
    <row r="111" spans="2:10" x14ac:dyDescent="0.2">
      <c r="B111" s="30"/>
      <c r="C111" s="10"/>
      <c r="D111" s="10"/>
      <c r="E111" s="14"/>
      <c r="F111" s="14"/>
      <c r="G111" s="14"/>
      <c r="H111" s="14"/>
      <c r="I111" s="14"/>
      <c r="J111" s="28"/>
    </row>
    <row r="112" spans="2:10" x14ac:dyDescent="0.2">
      <c r="B112" s="30"/>
      <c r="C112" s="17"/>
      <c r="D112" s="10"/>
      <c r="E112" s="14"/>
      <c r="F112" s="14"/>
      <c r="G112" s="14"/>
      <c r="H112" s="14"/>
      <c r="I112" s="14"/>
      <c r="J112" s="28"/>
    </row>
    <row r="113" spans="2:10" x14ac:dyDescent="0.2">
      <c r="B113" s="30"/>
      <c r="C113" s="15" t="s">
        <v>22</v>
      </c>
      <c r="D113" s="10"/>
      <c r="E113" s="14" t="s">
        <v>181</v>
      </c>
      <c r="F113" s="14"/>
      <c r="G113" s="14"/>
      <c r="H113" s="14"/>
      <c r="I113" s="14"/>
      <c r="J113" s="28"/>
    </row>
    <row r="114" spans="2:10" x14ac:dyDescent="0.2">
      <c r="B114" s="30"/>
      <c r="C114" s="10"/>
      <c r="D114" s="10"/>
      <c r="E114" s="14"/>
      <c r="F114" s="14"/>
      <c r="G114" s="14"/>
      <c r="H114" s="14"/>
      <c r="I114" s="14"/>
      <c r="J114" s="28"/>
    </row>
    <row r="115" spans="2:10" x14ac:dyDescent="0.2">
      <c r="B115" s="30"/>
      <c r="C115" s="10"/>
      <c r="D115" s="10"/>
      <c r="E115" s="14" t="s">
        <v>38</v>
      </c>
      <c r="F115" s="14"/>
      <c r="G115" s="14"/>
      <c r="H115" s="14"/>
      <c r="I115" s="14"/>
      <c r="J115" s="28"/>
    </row>
    <row r="116" spans="2:10" x14ac:dyDescent="0.2">
      <c r="B116" s="30"/>
      <c r="C116" s="10"/>
      <c r="D116" s="10"/>
      <c r="E116" s="14" t="s">
        <v>175</v>
      </c>
      <c r="F116" s="14"/>
      <c r="G116" s="14"/>
      <c r="H116" s="14"/>
      <c r="I116" s="14"/>
      <c r="J116" s="28"/>
    </row>
    <row r="117" spans="2:10" x14ac:dyDescent="0.2">
      <c r="B117" s="30"/>
      <c r="C117" s="10"/>
      <c r="D117" s="10"/>
      <c r="E117" s="14" t="s">
        <v>39</v>
      </c>
      <c r="F117" s="14"/>
      <c r="G117" s="14"/>
      <c r="H117" s="14"/>
      <c r="I117" s="14"/>
      <c r="J117" s="28"/>
    </row>
    <row r="118" spans="2:10" x14ac:dyDescent="0.2">
      <c r="B118" s="36"/>
      <c r="C118" s="37"/>
      <c r="D118" s="37"/>
      <c r="E118" s="38"/>
      <c r="F118" s="38"/>
      <c r="G118" s="38"/>
      <c r="H118" s="38"/>
      <c r="I118" s="38"/>
      <c r="J118" s="39"/>
    </row>
  </sheetData>
  <sheetProtection algorithmName="SHA-512" hashValue="AGOEiEKwPb1qIxcSRvBBqc/4ISJSAob6kL5OY5jtJoj7zfTIF50GE9bnhEXvBWFKom5keT/sNVEdctXlbZ3fxQ==" saltValue="mZcvLNB3/bNRW2IKkH9FbA==" spinCount="100000" sheet="1" objects="1" scenarios="1"/>
  <phoneticPr fontId="6" type="noConversion"/>
  <hyperlinks>
    <hyperlink ref="C33" location="'Uebersicht Geldanlagen'!A1" display="Uebersicht Geldanlagen" xr:uid="{00000000-0004-0000-0400-000000000000}"/>
    <hyperlink ref="C106" location="'Zins in Intervallen'!A1" display="Zins in Intervallen" xr:uid="{00000000-0004-0000-0400-000001000000}"/>
    <hyperlink ref="C1" location="Zentrale!A1" display="Zur Zentrale" xr:uid="{00000000-0004-0000-0400-000002000000}"/>
    <hyperlink ref="C23" location="Zentrale!A1" display="Zur Zentrale" xr:uid="{00000000-0004-0000-0400-000003000000}"/>
  </hyperlinks>
  <printOptions horizontalCentered="1"/>
  <pageMargins left="0.39370078740157483" right="0.39370078740157483" top="0.59055118110236227" bottom="0.78740157480314965" header="0.31496062992125984" footer="0.51181102362204722"/>
  <pageSetup paperSize="9" orientation="portrait" blackAndWhite="1" horizontalDpi="300" verticalDpi="300" r:id="rId1"/>
  <headerFooter alignWithMargins="0">
    <oddHeader>&amp;C&amp;"Calibri,Standard"Seite &amp;P/&amp;N</oddHeader>
    <oddFooter xml:space="preserve">&amp;C&amp;"Calibri,Standard"Aus XG400 Private Finanzkontrolle   © Auvista Verlag München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
  <sheetViews>
    <sheetView workbookViewId="0"/>
  </sheetViews>
  <sheetFormatPr baseColWidth="10" defaultRowHeight="12.75" x14ac:dyDescent="0.2"/>
  <sheetData>
    <row r="1" spans="1:2" x14ac:dyDescent="0.2">
      <c r="B1" s="6" t="s">
        <v>71</v>
      </c>
    </row>
    <row r="2" spans="1:2" x14ac:dyDescent="0.2">
      <c r="A2" t="s">
        <v>20</v>
      </c>
    </row>
  </sheetData>
  <phoneticPr fontId="6" type="noConversion"/>
  <hyperlinks>
    <hyperlink ref="B1" location="Zentrale!A1" display="Zur Zentrale" xr:uid="{00000000-0004-0000-0500-000000000000}"/>
  </hyperlinks>
  <pageMargins left="0.78740157499999996" right="0.78740157499999996" top="0.984251969" bottom="0.984251969" header="0.4921259845" footer="0.492125984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Zentrale</vt:lpstr>
      <vt:lpstr>Uebersicht Geldanlagen</vt:lpstr>
      <vt:lpstr>Zins in Intervallen</vt:lpstr>
      <vt:lpstr>Beispiel Geldanlagen</vt:lpstr>
      <vt:lpstr>Beschreibung</vt:lpstr>
      <vt:lpstr>N</vt:lpstr>
      <vt:lpstr>'Beispiel Geldanlagen'!Druckbereich</vt:lpstr>
      <vt:lpstr>Beschreibung!Druckbereich</vt:lpstr>
      <vt:lpstr>'Uebersicht Geldanlagen'!Druckbereich</vt:lpstr>
      <vt:lpstr>Zentrale!Druckbereich</vt:lpstr>
      <vt:lpstr>'Zins in Intervallen'!Druckbereich</vt:lpstr>
      <vt:lpstr>Beschreibung!Drucktitel</vt:lpstr>
    </vt:vector>
  </TitlesOfParts>
  <Company>Copyright Auvista Verlag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Übersicht Geldanlagen_eine Währung, Gratisdatei zum Testen</dc:title>
  <dc:subject>Zur Kalkulation von Freistellungsaufträgen</dc:subject>
  <dc:creator>Thomas Pfeiffer</dc:creator>
  <cp:lastModifiedBy>Thomas Pfeiffer</cp:lastModifiedBy>
  <cp:lastPrinted>2025-12-03T15:03:57Z</cp:lastPrinted>
  <dcterms:created xsi:type="dcterms:W3CDTF">2001-02-17T09:50:18Z</dcterms:created>
  <dcterms:modified xsi:type="dcterms:W3CDTF">2025-12-03T15:05:10Z</dcterms:modified>
</cp:coreProperties>
</file>