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_Sta_Son_Ja\Z_SC026\Aus_XZ210\Aufzeichnungspflicht\"/>
    </mc:Choice>
  </mc:AlternateContent>
  <xr:revisionPtr revIDLastSave="0" documentId="13_ncr:1_{28F339A2-A0C7-4F21-898D-DABA8A12D668}" xr6:coauthVersionLast="47" xr6:coauthVersionMax="47" xr10:uidLastSave="{00000000-0000-0000-0000-000000000000}"/>
  <workbookProtection workbookAlgorithmName="SHA-512" workbookHashValue="AQDqsHqamycrnxM8paPCEqabAJ0cdDn9P39RTHQmSWq67K9au2hO7U8rk6ChQ/cv+KzHExvFEyk/mvPRSV9dhA==" workbookSaltValue="Z6OW8Uu2wfDhdCrpPpAQyw==" workbookSpinCount="100000" lockStructure="1"/>
  <bookViews>
    <workbookView xWindow="-120" yWindow="-120" windowWidth="25440" windowHeight="15390" tabRatio="811" xr2:uid="{00000000-000D-0000-FFFF-FFFF00000000}"/>
  </bookViews>
  <sheets>
    <sheet name="Zentrale" sheetId="2" r:id="rId1"/>
    <sheet name="_1_" sheetId="4" r:id="rId2"/>
    <sheet name="_2_" sheetId="7" r:id="rId3"/>
    <sheet name="_3_" sheetId="8" r:id="rId4"/>
    <sheet name="_4_" sheetId="9" r:id="rId5"/>
    <sheet name="_5_" sheetId="10" r:id="rId6"/>
    <sheet name="Zusammenfassung" sheetId="11" r:id="rId7"/>
    <sheet name="Beschreibung" sheetId="3" r:id="rId8"/>
    <sheet name="Umrechnung" sheetId="5" r:id="rId9"/>
    <sheet name="Notizen" sheetId="6" r:id="rId10"/>
  </sheets>
  <definedNames>
    <definedName name="Abkürzung">#REF!</definedName>
    <definedName name="_xlnm.Print_Area" localSheetId="1">_1_!$A$3:$R$44</definedName>
    <definedName name="_xlnm.Print_Area" localSheetId="2">_2_!$A$3:$R$44</definedName>
    <definedName name="_xlnm.Print_Area" localSheetId="3">_3_!$A$3:$R$44</definedName>
    <definedName name="_xlnm.Print_Area" localSheetId="4">_4_!$A$3:$R$44</definedName>
    <definedName name="_xlnm.Print_Area" localSheetId="5">_5_!$A$3:$R$44</definedName>
    <definedName name="_xlnm.Print_Area" localSheetId="7">Beschreibung!$B$3:$I$127</definedName>
    <definedName name="_xlnm.Print_Area" localSheetId="0">Zentrale!$A$2:$K$53</definedName>
    <definedName name="_xlnm.Print_Area" localSheetId="6">Zusammenfassung!$A$3:$K$18</definedName>
    <definedName name="_xlnm.Print_Titles" localSheetId="7">Beschreibung!$3:$5</definedName>
    <definedName name="km">#REF!</definedName>
    <definedName name="Kurse">#REF!</definedName>
    <definedName name="Name">#REF!</definedName>
    <definedName name="Ort">#REF!</definedName>
    <definedName name="Umrechnungskurs">#REF!</definedName>
    <definedName name="Z_A128833A_608C_48E6_BD67_C07A968156EC_.wvu.PrintArea" localSheetId="1" hidden="1">_1_!$A$1:$Q$40</definedName>
    <definedName name="Z_A128833A_608C_48E6_BD67_C07A968156EC_.wvu.PrintArea" localSheetId="2" hidden="1">_2_!$A$1:$Q$40</definedName>
    <definedName name="Z_A128833A_608C_48E6_BD67_C07A968156EC_.wvu.PrintArea" localSheetId="3" hidden="1">_3_!$A$1:$Q$40</definedName>
    <definedName name="Z_A128833A_608C_48E6_BD67_C07A968156EC_.wvu.PrintArea" localSheetId="4" hidden="1">_4_!$A$1:$Q$40</definedName>
    <definedName name="Z_A128833A_608C_48E6_BD67_C07A968156EC_.wvu.PrintArea" localSheetId="5" hidden="1">_5_!$A$1:$Q$40</definedName>
    <definedName name="Z_A128833A_608C_48E6_BD67_C07A968156EC_.wvu.PrintArea" localSheetId="6" hidden="1">Zusammenfassung!$A$1:$K$39</definedName>
    <definedName name="Z_A128833A_608C_48E6_BD67_C07A968156EC_.wvu.Rows" localSheetId="7" hidden="1">Beschreibung!$73:$73</definedName>
    <definedName name="Z_BE38D6A5_1151_4AFA_A060_8C10F83778A9_.wvu.PrintArea" localSheetId="1" hidden="1">_1_!$A$1:$Q$40</definedName>
    <definedName name="Z_BE38D6A5_1151_4AFA_A060_8C10F83778A9_.wvu.PrintArea" localSheetId="2" hidden="1">_2_!$A$1:$Q$40</definedName>
    <definedName name="Z_BE38D6A5_1151_4AFA_A060_8C10F83778A9_.wvu.PrintArea" localSheetId="3" hidden="1">_3_!$A$1:$Q$40</definedName>
    <definedName name="Z_BE38D6A5_1151_4AFA_A060_8C10F83778A9_.wvu.PrintArea" localSheetId="4" hidden="1">_4_!$A$1:$Q$40</definedName>
    <definedName name="Z_BE38D6A5_1151_4AFA_A060_8C10F83778A9_.wvu.PrintArea" localSheetId="5" hidden="1">_5_!$A$1:$Q$40</definedName>
    <definedName name="Z_BE38D6A5_1151_4AFA_A060_8C10F83778A9_.wvu.PrintArea" localSheetId="6" hidden="1">Zusammenfassung!$A$1:$K$39</definedName>
    <definedName name="Z_BE38D6A5_1151_4AFA_A060_8C10F83778A9_.wvu.Rows" localSheetId="7" hidden="1">Beschreibung!$73:$73</definedName>
  </definedNames>
  <calcPr calcId="191029"/>
</workbook>
</file>

<file path=xl/calcChain.xml><?xml version="1.0" encoding="utf-8"?>
<calcChain xmlns="http://schemas.openxmlformats.org/spreadsheetml/2006/main">
  <c r="B8" i="4" l="1"/>
  <c r="M39" i="8"/>
  <c r="H39" i="8"/>
  <c r="M39" i="9"/>
  <c r="H39" i="9"/>
  <c r="M39" i="10"/>
  <c r="H39" i="10"/>
  <c r="M39" i="7"/>
  <c r="H39" i="7"/>
  <c r="H39" i="4"/>
  <c r="M39" i="4"/>
  <c r="H2" i="4"/>
  <c r="H2" i="8"/>
  <c r="H2" i="9"/>
  <c r="H2" i="10"/>
  <c r="H2" i="7"/>
  <c r="K5" i="11" l="1"/>
  <c r="R5" i="10"/>
  <c r="R5" i="8"/>
  <c r="R5" i="9"/>
  <c r="R5" i="7"/>
  <c r="M3" i="8"/>
  <c r="M3" i="9"/>
  <c r="M3" i="10"/>
  <c r="M3" i="7"/>
  <c r="H10" i="11"/>
  <c r="B10" i="11"/>
  <c r="A10" i="11"/>
  <c r="H11" i="11"/>
  <c r="B11" i="11"/>
  <c r="A11" i="11"/>
  <c r="H9" i="11"/>
  <c r="B9" i="11"/>
  <c r="A9" i="11"/>
  <c r="H8" i="11"/>
  <c r="B8" i="11"/>
  <c r="A8" i="11"/>
  <c r="H7" i="11"/>
  <c r="B7" i="11"/>
  <c r="A7" i="11"/>
  <c r="E10" i="11"/>
  <c r="E11" i="11"/>
  <c r="E8" i="11"/>
  <c r="E7" i="11"/>
  <c r="F4" i="11"/>
  <c r="D4" i="11"/>
  <c r="B3" i="11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J3" i="10"/>
  <c r="D3" i="10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39" i="9" s="1"/>
  <c r="O7" i="9"/>
  <c r="J3" i="9"/>
  <c r="D3" i="9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J3" i="8"/>
  <c r="D3" i="8"/>
  <c r="D3" i="7"/>
  <c r="J3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14" i="4"/>
  <c r="O8" i="4"/>
  <c r="B9" i="4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H6" i="5"/>
  <c r="H7" i="5" s="1"/>
  <c r="H11" i="5"/>
  <c r="H15" i="5"/>
  <c r="H19" i="5"/>
  <c r="O7" i="4"/>
  <c r="O9" i="4"/>
  <c r="O10" i="4"/>
  <c r="O11" i="4"/>
  <c r="O12" i="4"/>
  <c r="O13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E9" i="11"/>
  <c r="B8" i="10" l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8" i="8"/>
  <c r="B9" i="8" s="1"/>
  <c r="B10" i="8" s="1"/>
  <c r="B11" i="8" s="1"/>
  <c r="B12" i="8" s="1"/>
  <c r="B13" i="8" s="1"/>
  <c r="B14" i="8" s="1"/>
  <c r="D5" i="8" s="1"/>
  <c r="B8" i="7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O39" i="7"/>
  <c r="F8" i="11" s="1"/>
  <c r="O39" i="8"/>
  <c r="O5" i="8" s="1"/>
  <c r="O39" i="10"/>
  <c r="O5" i="10" s="1"/>
  <c r="O39" i="4"/>
  <c r="D5" i="4"/>
  <c r="B5" i="11" s="1"/>
  <c r="F9" i="11" l="1"/>
  <c r="D9" i="11" s="1"/>
  <c r="O5" i="7"/>
  <c r="Q5" i="7" s="1"/>
  <c r="F11" i="11"/>
  <c r="D11" i="11" s="1"/>
  <c r="D8" i="11"/>
  <c r="J8" i="11"/>
  <c r="B15" i="8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D5" i="7"/>
  <c r="D5" i="9"/>
  <c r="D5" i="10"/>
  <c r="O5" i="4"/>
  <c r="Q5" i="4" s="1"/>
  <c r="F7" i="11"/>
  <c r="O5" i="9"/>
  <c r="F10" i="11"/>
  <c r="P5" i="10"/>
  <c r="Q5" i="10"/>
  <c r="Q5" i="8"/>
  <c r="P5" i="8"/>
  <c r="J9" i="11" l="1"/>
  <c r="P5" i="7"/>
  <c r="J11" i="11"/>
  <c r="F5" i="11"/>
  <c r="J7" i="11"/>
  <c r="D10" i="11"/>
  <c r="J10" i="11"/>
  <c r="D7" i="11"/>
  <c r="P5" i="4"/>
  <c r="Q5" i="9"/>
  <c r="P5" i="9"/>
  <c r="J5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Auvista.com</author>
    <author>Ein geschätzter Microsoft Office Anwender</author>
  </authors>
  <commentList>
    <comment ref="D3" authorId="0" shapeId="0" xr:uid="{00000000-0006-0000-0100-000001000000}">
      <text>
        <r>
          <rPr>
            <b/>
            <sz val="10"/>
            <color indexed="81"/>
            <rFont val="Arial"/>
            <family val="2"/>
          </rPr>
          <t>Auvista.com:</t>
        </r>
        <r>
          <rPr>
            <sz val="10"/>
            <color indexed="81"/>
            <rFont val="Arial"/>
            <family val="2"/>
          </rPr>
          <t xml:space="preserve">
Unternehmen</t>
        </r>
      </text>
    </comment>
    <comment ref="J3" authorId="1" shapeId="0" xr:uid="{00000000-0006-0000-0100-000002000000}">
      <text>
        <r>
          <rPr>
            <sz val="10"/>
            <color indexed="81"/>
            <rFont val="Arial"/>
            <family val="2"/>
          </rPr>
          <t xml:space="preserve">Geben Sie hier den ersten Kalendertag des Abrechnungszeitraumes ein.
</t>
        </r>
        <r>
          <rPr>
            <b/>
            <sz val="10"/>
            <color indexed="81"/>
            <rFont val="Arial"/>
            <family val="2"/>
          </rPr>
          <t>Beispiel</t>
        </r>
        <r>
          <rPr>
            <sz val="10"/>
            <color indexed="81"/>
            <rFont val="Arial"/>
            <family val="2"/>
          </rPr>
          <t>:
Für den 20. März würden Sie hier nur eingeben     20.3     und bestätigen. Beachte! Kein Punkt hinter der Monatsangabe.</t>
        </r>
      </text>
    </comment>
    <comment ref="M3" authorId="1" shapeId="0" xr:uid="{00000000-0006-0000-0100-000003000000}">
      <text>
        <r>
          <rPr>
            <sz val="10"/>
            <color indexed="81"/>
            <rFont val="Arial"/>
            <family val="2"/>
          </rPr>
          <t xml:space="preserve">Geben Sie hier bei Bedarf den letzten Kalendertag des aktuellen Abrechnungszeitraumes ein.
</t>
        </r>
      </text>
    </comment>
    <comment ref="Q3" authorId="1" shapeId="0" xr:uid="{00000000-0006-0000-0100-000004000000}">
      <text>
        <r>
          <rPr>
            <sz val="10"/>
            <color indexed="81"/>
            <rFont val="Arial"/>
            <family val="2"/>
          </rPr>
          <t>Stundenlohn als Dezimalzahl eintragen</t>
        </r>
      </text>
    </comment>
    <comment ref="B4" authorId="0" shapeId="0" xr:uid="{00000000-0006-0000-0100-000005000000}">
      <text>
        <r>
          <rPr>
            <b/>
            <sz val="10"/>
            <color indexed="81"/>
            <rFont val="Arial"/>
            <family val="2"/>
          </rPr>
          <t>Auvista.com:</t>
        </r>
        <r>
          <rPr>
            <sz val="10"/>
            <color indexed="81"/>
            <rFont val="Arial"/>
            <family val="2"/>
          </rPr>
          <t xml:space="preserve">
Personalnummer</t>
        </r>
      </text>
    </comment>
    <comment ref="D4" authorId="0" shapeId="0" xr:uid="{00000000-0006-0000-0100-000006000000}">
      <text>
        <r>
          <rPr>
            <b/>
            <sz val="10"/>
            <color indexed="81"/>
            <rFont val="Arial"/>
            <family val="2"/>
          </rPr>
          <t>Auvista.com:</t>
        </r>
        <r>
          <rPr>
            <sz val="10"/>
            <color indexed="81"/>
            <rFont val="Arial"/>
            <family val="2"/>
          </rPr>
          <t xml:space="preserve">
Mitarbeitername</t>
        </r>
      </text>
    </comment>
    <comment ref="R5" authorId="1" shapeId="0" xr:uid="{00000000-0006-0000-0100-000007000000}">
      <text>
        <r>
          <rPr>
            <sz val="10"/>
            <color indexed="81"/>
            <rFont val="Arial"/>
            <family val="2"/>
          </rPr>
          <t>Beliebige Währung angeben</t>
        </r>
      </text>
    </comment>
    <comment ref="E7" authorId="1" shapeId="0" xr:uid="{00000000-0006-0000-0100-000008000000}">
      <text>
        <r>
          <rPr>
            <b/>
            <sz val="10"/>
            <color indexed="81"/>
            <rFont val="Arial"/>
            <family val="2"/>
          </rPr>
          <t>Beispiel:</t>
        </r>
        <r>
          <rPr>
            <sz val="10"/>
            <color indexed="81"/>
            <rFont val="Arial"/>
            <family val="2"/>
          </rPr>
          <t xml:space="preserve">
Sie beginnen um 8 Uhr 17 Minuten, dann tragen Sie in dieses Feld:
8:17
und bestätigen.
Beachte! Stunden und Minuten müssen durch Doppelpunkt getrennt werden.</t>
        </r>
      </text>
    </comment>
    <comment ref="F7" authorId="1" shapeId="0" xr:uid="{00000000-0006-0000-0100-000009000000}">
      <text>
        <r>
          <rPr>
            <sz val="10"/>
            <color indexed="81"/>
            <rFont val="Arial"/>
            <family val="2"/>
          </rPr>
          <t>Hier das Ende des ersten Abschnittes der Tagesarbeitszeit eintragen.
Beachte! Stunden und Minuten müssen durch Doppelpunkt getrennt werden.</t>
        </r>
      </text>
    </comment>
    <comment ref="H7" authorId="0" shapeId="0" xr:uid="{00000000-0006-0000-0100-00000A000000}">
      <text>
        <r>
          <rPr>
            <b/>
            <sz val="10"/>
            <color indexed="81"/>
            <rFont val="Arial"/>
            <family val="2"/>
          </rPr>
          <t>Auvista.com:</t>
        </r>
        <r>
          <rPr>
            <sz val="10"/>
            <color indexed="81"/>
            <rFont val="Arial"/>
            <family val="2"/>
          </rPr>
          <t xml:space="preserve">
Hier geben Sie die Summe der einzelnen Tagespausen in Std : Min ein. 
</t>
        </r>
      </text>
    </comment>
    <comment ref="O7" authorId="1" shapeId="0" xr:uid="{00000000-0006-0000-0100-00000B000000}">
      <text>
        <r>
          <rPr>
            <sz val="10"/>
            <color indexed="81"/>
            <rFont val="Arial"/>
            <family val="2"/>
          </rPr>
          <t>Die Arbeitszeit wird sofort angezeigt, wenn zu einer Kommt-Zeit auch eine Geht-Zeit eingetragen ist.</t>
        </r>
      </text>
    </comment>
    <comment ref="B8" authorId="1" shapeId="0" xr:uid="{00000000-0006-0000-0100-00000C000000}">
      <text>
        <r>
          <rPr>
            <sz val="10"/>
            <color indexed="81"/>
            <rFont val="Arial"/>
            <family val="2"/>
          </rPr>
          <t>In diese Spalte werden automatisch die Kalendertage geschrieben, welche Sie über die Zellen J3 und M3 eingrenzen können.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Auvista.com</author>
  </authors>
  <commentList>
    <comment ref="J3" authorId="0" shapeId="0" xr:uid="{00000000-0006-0000-0200-000001000000}">
      <text>
        <r>
          <rPr>
            <sz val="10"/>
            <color indexed="81"/>
            <rFont val="Arial"/>
            <family val="2"/>
          </rPr>
          <t xml:space="preserve">Geben Sie hier den ersten Kalendertag des Abrechnungszeitraumes ein.
</t>
        </r>
        <r>
          <rPr>
            <b/>
            <sz val="10"/>
            <color indexed="81"/>
            <rFont val="Arial"/>
            <family val="2"/>
          </rPr>
          <t>Beispiel</t>
        </r>
        <r>
          <rPr>
            <sz val="10"/>
            <color indexed="81"/>
            <rFont val="Arial"/>
            <family val="2"/>
          </rPr>
          <t>:
Für den 20. März würden Sie hier nur eingeben     20.3     und bestätigen. Beachte! Kein Punkt hinter der Monatsangabe.</t>
        </r>
      </text>
    </comment>
    <comment ref="M3" authorId="0" shapeId="0" xr:uid="{00000000-0006-0000-0200-000002000000}">
      <text>
        <r>
          <rPr>
            <sz val="10"/>
            <color indexed="81"/>
            <rFont val="Arial"/>
            <family val="2"/>
          </rPr>
          <t xml:space="preserve">Geben Sie hier bei Bedarf den letzten Kalendertag des aktuellen Abrechnungszeitraumes ein.
</t>
        </r>
      </text>
    </comment>
    <comment ref="Q3" authorId="0" shapeId="0" xr:uid="{00000000-0006-0000-0200-000003000000}">
      <text>
        <r>
          <rPr>
            <sz val="10"/>
            <color indexed="81"/>
            <rFont val="Arial"/>
            <family val="2"/>
          </rPr>
          <t>Stundenlohn als Dezimalzahl eintragen</t>
        </r>
      </text>
    </comment>
    <comment ref="B4" authorId="1" shapeId="0" xr:uid="{00000000-0006-0000-0200-000004000000}">
      <text>
        <r>
          <rPr>
            <b/>
            <sz val="10"/>
            <color indexed="81"/>
            <rFont val="Arial"/>
            <family val="2"/>
          </rPr>
          <t>Auvista.com:</t>
        </r>
        <r>
          <rPr>
            <sz val="10"/>
            <color indexed="81"/>
            <rFont val="Arial"/>
            <family val="2"/>
          </rPr>
          <t xml:space="preserve">
Personalnummer</t>
        </r>
      </text>
    </comment>
    <comment ref="D4" authorId="1" shapeId="0" xr:uid="{00000000-0006-0000-0200-000005000000}">
      <text>
        <r>
          <rPr>
            <b/>
            <sz val="10"/>
            <color indexed="81"/>
            <rFont val="Arial"/>
            <family val="2"/>
          </rPr>
          <t>Auvista.com:</t>
        </r>
        <r>
          <rPr>
            <sz val="10"/>
            <color indexed="81"/>
            <rFont val="Arial"/>
            <family val="2"/>
          </rPr>
          <t xml:space="preserve">
Mitarbeitername</t>
        </r>
      </text>
    </comment>
    <comment ref="E7" authorId="0" shapeId="0" xr:uid="{00000000-0006-0000-0200-000006000000}">
      <text>
        <r>
          <rPr>
            <b/>
            <sz val="10"/>
            <color indexed="81"/>
            <rFont val="Arial"/>
            <family val="2"/>
          </rPr>
          <t>Beispiel:</t>
        </r>
        <r>
          <rPr>
            <sz val="10"/>
            <color indexed="81"/>
            <rFont val="Arial"/>
            <family val="2"/>
          </rPr>
          <t xml:space="preserve">
Sie beginnen um 8 Uhr 17 Minuten, dann tragen Sie in dieses Feld:
8:17
und bestätigen.
Beachte! Stunden und Minuten müssen durch Doppelpunkt getrennt werden.</t>
        </r>
      </text>
    </comment>
    <comment ref="F7" authorId="0" shapeId="0" xr:uid="{00000000-0006-0000-0200-000007000000}">
      <text>
        <r>
          <rPr>
            <sz val="10"/>
            <color indexed="81"/>
            <rFont val="Arial"/>
            <family val="2"/>
          </rPr>
          <t>Hier das Ende des ersten Abschnittes der Tagesarbeitszeit eintragen.
Beachte! Stunden und Minuten müssen durch Doppelpunkt getrennt werden.</t>
        </r>
      </text>
    </comment>
    <comment ref="H7" authorId="1" shapeId="0" xr:uid="{00000000-0006-0000-0200-000008000000}">
      <text>
        <r>
          <rPr>
            <b/>
            <sz val="10"/>
            <color indexed="81"/>
            <rFont val="Arial"/>
            <family val="2"/>
          </rPr>
          <t>Auvista.com:</t>
        </r>
        <r>
          <rPr>
            <sz val="10"/>
            <color indexed="81"/>
            <rFont val="Arial"/>
            <family val="2"/>
          </rPr>
          <t xml:space="preserve">
Hier geben Sie die Summe der einzelnen Tagespausen in Std : Min ein. 
</t>
        </r>
      </text>
    </comment>
    <comment ref="O7" authorId="0" shapeId="0" xr:uid="{00000000-0006-0000-0200-000009000000}">
      <text>
        <r>
          <rPr>
            <sz val="10"/>
            <color indexed="81"/>
            <rFont val="Arial"/>
            <family val="2"/>
          </rPr>
          <t>Die Arbeitszeit wird sofort angezeigt, wenn zu einer Kommt-Zeit auch eine Geht-Zeit eingetragen ist.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Auvista.com</author>
  </authors>
  <commentList>
    <comment ref="J3" authorId="0" shapeId="0" xr:uid="{00000000-0006-0000-0300-000001000000}">
      <text>
        <r>
          <rPr>
            <sz val="10"/>
            <color indexed="81"/>
            <rFont val="Arial"/>
            <family val="2"/>
          </rPr>
          <t xml:space="preserve">Geben Sie hier den ersten Kalendertag des Abrechnungszeitraumes ein.
</t>
        </r>
        <r>
          <rPr>
            <b/>
            <sz val="10"/>
            <color indexed="81"/>
            <rFont val="Arial"/>
            <family val="2"/>
          </rPr>
          <t>Beispiel</t>
        </r>
        <r>
          <rPr>
            <sz val="10"/>
            <color indexed="81"/>
            <rFont val="Arial"/>
            <family val="2"/>
          </rPr>
          <t>:
Für den 20. März würden Sie hier nur eingeben     20.3     und bestätigen. Beachte! Kein Punkt hinter der Monatsangabe.</t>
        </r>
      </text>
    </comment>
    <comment ref="M3" authorId="0" shapeId="0" xr:uid="{00000000-0006-0000-0300-000002000000}">
      <text>
        <r>
          <rPr>
            <sz val="10"/>
            <color indexed="81"/>
            <rFont val="Arial"/>
            <family val="2"/>
          </rPr>
          <t xml:space="preserve">Geben Sie hier bei Bedarf den letzten Kalendertag des aktuellen Abrechnungszeitraumes ein.
</t>
        </r>
      </text>
    </comment>
    <comment ref="Q3" authorId="0" shapeId="0" xr:uid="{00000000-0006-0000-0300-000003000000}">
      <text>
        <r>
          <rPr>
            <sz val="10"/>
            <color indexed="81"/>
            <rFont val="Arial"/>
            <family val="2"/>
          </rPr>
          <t>Stundenlohn als Dezimalzahl eintragen</t>
        </r>
      </text>
    </comment>
    <comment ref="B4" authorId="1" shapeId="0" xr:uid="{00000000-0006-0000-0300-000004000000}">
      <text>
        <r>
          <rPr>
            <b/>
            <sz val="10"/>
            <color indexed="81"/>
            <rFont val="Arial"/>
            <family val="2"/>
          </rPr>
          <t>Auvista.com:</t>
        </r>
        <r>
          <rPr>
            <sz val="10"/>
            <color indexed="81"/>
            <rFont val="Arial"/>
            <family val="2"/>
          </rPr>
          <t xml:space="preserve">
Personalnummer</t>
        </r>
      </text>
    </comment>
    <comment ref="D4" authorId="1" shapeId="0" xr:uid="{00000000-0006-0000-0300-000005000000}">
      <text>
        <r>
          <rPr>
            <b/>
            <sz val="10"/>
            <color indexed="81"/>
            <rFont val="Arial"/>
            <family val="2"/>
          </rPr>
          <t>Auvista.com:</t>
        </r>
        <r>
          <rPr>
            <sz val="10"/>
            <color indexed="81"/>
            <rFont val="Arial"/>
            <family val="2"/>
          </rPr>
          <t xml:space="preserve">
Mitarbeitername</t>
        </r>
      </text>
    </comment>
    <comment ref="E7" authorId="0" shapeId="0" xr:uid="{00000000-0006-0000-0300-000006000000}">
      <text>
        <r>
          <rPr>
            <b/>
            <sz val="10"/>
            <color indexed="81"/>
            <rFont val="Arial"/>
            <family val="2"/>
          </rPr>
          <t>Beispiel:</t>
        </r>
        <r>
          <rPr>
            <sz val="10"/>
            <color indexed="81"/>
            <rFont val="Arial"/>
            <family val="2"/>
          </rPr>
          <t xml:space="preserve">
Sie beginnen um 8 Uhr 17 Minuten, dann tragen Sie in dieses Feld:
8:17
und bestätigen.
Beachte! Stunden und Minuten müssen durch Doppelpunkt getrennt werden.</t>
        </r>
      </text>
    </comment>
    <comment ref="F7" authorId="0" shapeId="0" xr:uid="{00000000-0006-0000-0300-000007000000}">
      <text>
        <r>
          <rPr>
            <sz val="10"/>
            <color indexed="81"/>
            <rFont val="Arial"/>
            <family val="2"/>
          </rPr>
          <t>Hier das Ende des ersten Abschnittes der Tagesarbeitszeit eintragen.
Beachte! Stunden und Minuten müssen durch Doppelpunkt getrennt werden.</t>
        </r>
      </text>
    </comment>
    <comment ref="H7" authorId="1" shapeId="0" xr:uid="{00000000-0006-0000-0300-000008000000}">
      <text>
        <r>
          <rPr>
            <b/>
            <sz val="10"/>
            <color indexed="81"/>
            <rFont val="Arial"/>
            <family val="2"/>
          </rPr>
          <t>Auvista.com:</t>
        </r>
        <r>
          <rPr>
            <sz val="10"/>
            <color indexed="81"/>
            <rFont val="Arial"/>
            <family val="2"/>
          </rPr>
          <t xml:space="preserve">
Hier geben Sie die Summe der einzelnen Tagespausen in Std : Min ein. 
</t>
        </r>
      </text>
    </comment>
    <comment ref="O7" authorId="0" shapeId="0" xr:uid="{00000000-0006-0000-0300-000009000000}">
      <text>
        <r>
          <rPr>
            <sz val="10"/>
            <color indexed="81"/>
            <rFont val="Arial"/>
            <family val="2"/>
          </rPr>
          <t>Die Arbeitszeit wird sofort angezeigt, wenn zu einer Kommt-Zeit auch eine Geht-Zeit eingetragen ist.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Auvista.com</author>
  </authors>
  <commentList>
    <comment ref="J3" authorId="0" shapeId="0" xr:uid="{00000000-0006-0000-0400-000001000000}">
      <text>
        <r>
          <rPr>
            <sz val="10"/>
            <color indexed="81"/>
            <rFont val="Arial"/>
            <family val="2"/>
          </rPr>
          <t xml:space="preserve">Geben Sie hier den ersten Kalendertag des Abrechnungszeitraumes ein.
</t>
        </r>
        <r>
          <rPr>
            <b/>
            <sz val="10"/>
            <color indexed="81"/>
            <rFont val="Arial"/>
            <family val="2"/>
          </rPr>
          <t>Beispiel</t>
        </r>
        <r>
          <rPr>
            <sz val="10"/>
            <color indexed="81"/>
            <rFont val="Arial"/>
            <family val="2"/>
          </rPr>
          <t>:
Für den 20. März würden Sie hier nur eingeben     20.3     und bestätigen. Beachte! Kein Punkt hinter der Monatsangabe.</t>
        </r>
      </text>
    </comment>
    <comment ref="M3" authorId="0" shapeId="0" xr:uid="{00000000-0006-0000-0400-000002000000}">
      <text>
        <r>
          <rPr>
            <sz val="10"/>
            <color indexed="81"/>
            <rFont val="Arial"/>
            <family val="2"/>
          </rPr>
          <t xml:space="preserve">Geben Sie hier bei Bedarf den letzten Kalendertag des aktuellen Abrechnungszeitraumes ein.
</t>
        </r>
      </text>
    </comment>
    <comment ref="Q3" authorId="0" shapeId="0" xr:uid="{00000000-0006-0000-0400-000003000000}">
      <text>
        <r>
          <rPr>
            <sz val="10"/>
            <color indexed="81"/>
            <rFont val="Arial"/>
            <family val="2"/>
          </rPr>
          <t>Stundenlohn als Dezimalzahl eintragen</t>
        </r>
      </text>
    </comment>
    <comment ref="B4" authorId="1" shapeId="0" xr:uid="{00000000-0006-0000-0400-000004000000}">
      <text>
        <r>
          <rPr>
            <b/>
            <sz val="10"/>
            <color indexed="81"/>
            <rFont val="Arial"/>
            <family val="2"/>
          </rPr>
          <t>Auvista.com:</t>
        </r>
        <r>
          <rPr>
            <sz val="10"/>
            <color indexed="81"/>
            <rFont val="Arial"/>
            <family val="2"/>
          </rPr>
          <t xml:space="preserve">
Personalnummer</t>
        </r>
      </text>
    </comment>
    <comment ref="D4" authorId="1" shapeId="0" xr:uid="{00000000-0006-0000-0400-000005000000}">
      <text>
        <r>
          <rPr>
            <b/>
            <sz val="10"/>
            <color indexed="81"/>
            <rFont val="Arial"/>
            <family val="2"/>
          </rPr>
          <t>Auvista.com:</t>
        </r>
        <r>
          <rPr>
            <sz val="10"/>
            <color indexed="81"/>
            <rFont val="Arial"/>
            <family val="2"/>
          </rPr>
          <t xml:space="preserve">
Mitarbeitername</t>
        </r>
      </text>
    </comment>
    <comment ref="E7" authorId="0" shapeId="0" xr:uid="{00000000-0006-0000-0400-000006000000}">
      <text>
        <r>
          <rPr>
            <b/>
            <sz val="10"/>
            <color indexed="81"/>
            <rFont val="Arial"/>
            <family val="2"/>
          </rPr>
          <t>Beispiel:</t>
        </r>
        <r>
          <rPr>
            <sz val="10"/>
            <color indexed="81"/>
            <rFont val="Arial"/>
            <family val="2"/>
          </rPr>
          <t xml:space="preserve">
Sie beginnen um 8 Uhr 17 Minuten, dann tragen Sie in dieses Feld:
8:17
und bestätigen.
Beachte! Stunden und Minuten müssen durch Doppelpunkt getrennt werden.</t>
        </r>
      </text>
    </comment>
    <comment ref="F7" authorId="0" shapeId="0" xr:uid="{00000000-0006-0000-0400-000007000000}">
      <text>
        <r>
          <rPr>
            <sz val="10"/>
            <color indexed="81"/>
            <rFont val="Arial"/>
            <family val="2"/>
          </rPr>
          <t>Hier das Ende des ersten Abschnittes der Tagesarbeitszeit eintragen.
Beachte! Stunden und Minuten müssen durch Doppelpunkt getrennt werden.</t>
        </r>
      </text>
    </comment>
    <comment ref="H7" authorId="1" shapeId="0" xr:uid="{00000000-0006-0000-0400-000008000000}">
      <text>
        <r>
          <rPr>
            <b/>
            <sz val="10"/>
            <color indexed="81"/>
            <rFont val="Arial"/>
            <family val="2"/>
          </rPr>
          <t>Auvista.com:</t>
        </r>
        <r>
          <rPr>
            <sz val="10"/>
            <color indexed="81"/>
            <rFont val="Arial"/>
            <family val="2"/>
          </rPr>
          <t xml:space="preserve">
Hier geben Sie die Summe der einzelnen Tagespausen in Std : Min ein. 
</t>
        </r>
      </text>
    </comment>
    <comment ref="O7" authorId="0" shapeId="0" xr:uid="{00000000-0006-0000-0400-000009000000}">
      <text>
        <r>
          <rPr>
            <sz val="10"/>
            <color indexed="81"/>
            <rFont val="Arial"/>
            <family val="2"/>
          </rPr>
          <t>Die Arbeitszeit wird sofort angezeigt, wenn zu einer Kommt-Zeit auch eine Geht-Zeit eingetragen ist.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Auvista.com</author>
  </authors>
  <commentList>
    <comment ref="J3" authorId="0" shapeId="0" xr:uid="{00000000-0006-0000-0500-000001000000}">
      <text>
        <r>
          <rPr>
            <sz val="10"/>
            <color indexed="81"/>
            <rFont val="Arial"/>
            <family val="2"/>
          </rPr>
          <t xml:space="preserve">Geben Sie hier den ersten Kalendertag des Abrechnungszeitraumes ein.
</t>
        </r>
        <r>
          <rPr>
            <b/>
            <sz val="10"/>
            <color indexed="81"/>
            <rFont val="Arial"/>
            <family val="2"/>
          </rPr>
          <t>Beispiel</t>
        </r>
        <r>
          <rPr>
            <sz val="10"/>
            <color indexed="81"/>
            <rFont val="Arial"/>
            <family val="2"/>
          </rPr>
          <t>:
Für den 20. März würden Sie hier nur eingeben     20.3     und bestätigen. Beachte! Kein Punkt hinter der Monatsangabe.</t>
        </r>
      </text>
    </comment>
    <comment ref="M3" authorId="0" shapeId="0" xr:uid="{00000000-0006-0000-0500-000002000000}">
      <text>
        <r>
          <rPr>
            <sz val="10"/>
            <color indexed="81"/>
            <rFont val="Arial"/>
            <family val="2"/>
          </rPr>
          <t xml:space="preserve">Geben Sie hier bei Bedarf den letzten Kalendertag des aktuellen Abrechnungszeitraumes ein.
</t>
        </r>
      </text>
    </comment>
    <comment ref="Q3" authorId="0" shapeId="0" xr:uid="{00000000-0006-0000-0500-000003000000}">
      <text>
        <r>
          <rPr>
            <sz val="10"/>
            <color indexed="81"/>
            <rFont val="Arial"/>
            <family val="2"/>
          </rPr>
          <t>Stundenlohn als Dezimalzahl eintragen</t>
        </r>
      </text>
    </comment>
    <comment ref="B4" authorId="1" shapeId="0" xr:uid="{00000000-0006-0000-0500-000004000000}">
      <text>
        <r>
          <rPr>
            <b/>
            <sz val="10"/>
            <color indexed="81"/>
            <rFont val="Arial"/>
            <family val="2"/>
          </rPr>
          <t>Auvista.com:</t>
        </r>
        <r>
          <rPr>
            <sz val="10"/>
            <color indexed="81"/>
            <rFont val="Arial"/>
            <family val="2"/>
          </rPr>
          <t xml:space="preserve">
Personalnummer</t>
        </r>
      </text>
    </comment>
    <comment ref="D4" authorId="1" shapeId="0" xr:uid="{00000000-0006-0000-0500-000005000000}">
      <text>
        <r>
          <rPr>
            <b/>
            <sz val="10"/>
            <color indexed="81"/>
            <rFont val="Arial"/>
            <family val="2"/>
          </rPr>
          <t>Auvista.com:</t>
        </r>
        <r>
          <rPr>
            <sz val="10"/>
            <color indexed="81"/>
            <rFont val="Arial"/>
            <family val="2"/>
          </rPr>
          <t xml:space="preserve">
Mitarbeitername</t>
        </r>
      </text>
    </comment>
    <comment ref="E7" authorId="0" shapeId="0" xr:uid="{00000000-0006-0000-0500-000006000000}">
      <text>
        <r>
          <rPr>
            <b/>
            <sz val="10"/>
            <color indexed="81"/>
            <rFont val="Arial"/>
            <family val="2"/>
          </rPr>
          <t>Beispiel:</t>
        </r>
        <r>
          <rPr>
            <sz val="10"/>
            <color indexed="81"/>
            <rFont val="Arial"/>
            <family val="2"/>
          </rPr>
          <t xml:space="preserve">
Sie beginnen um 8 Uhr 17 Minuten, dann tragen Sie in dieses Feld:
8:17
und bestätigen.
Beachte! Stunden und Minuten müssen durch Doppelpunkt getrennt werden.</t>
        </r>
      </text>
    </comment>
    <comment ref="F7" authorId="0" shapeId="0" xr:uid="{00000000-0006-0000-0500-000007000000}">
      <text>
        <r>
          <rPr>
            <sz val="10"/>
            <color indexed="81"/>
            <rFont val="Arial"/>
            <family val="2"/>
          </rPr>
          <t>Hier das Ende des ersten Abschnittes der Tagesarbeitszeit eintragen.
Beachte! Stunden und Minuten müssen durch Doppelpunkt getrennt werden.</t>
        </r>
      </text>
    </comment>
    <comment ref="H7" authorId="1" shapeId="0" xr:uid="{00000000-0006-0000-0500-000008000000}">
      <text>
        <r>
          <rPr>
            <b/>
            <sz val="10"/>
            <color indexed="81"/>
            <rFont val="Arial"/>
            <family val="2"/>
          </rPr>
          <t>Auvista.com:</t>
        </r>
        <r>
          <rPr>
            <sz val="10"/>
            <color indexed="81"/>
            <rFont val="Arial"/>
            <family val="2"/>
          </rPr>
          <t xml:space="preserve">
Hier geben Sie die Summe der einzelnen Tagespausen in Std : Min ein. 
</t>
        </r>
      </text>
    </comment>
    <comment ref="O7" authorId="0" shapeId="0" xr:uid="{00000000-0006-0000-0500-000009000000}">
      <text>
        <r>
          <rPr>
            <sz val="10"/>
            <color indexed="81"/>
            <rFont val="Arial"/>
            <family val="2"/>
          </rPr>
          <t>Die Arbeitszeit wird sofort angezeigt, wenn zu einer Kommt-Zeit auch eine Geht-Zeit eingetragen ist.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D4" authorId="0" shapeId="0" xr:uid="{00000000-0006-0000-0600-000001000000}">
      <text>
        <r>
          <rPr>
            <sz val="10"/>
            <color indexed="81"/>
            <rFont val="Arial"/>
            <family val="2"/>
          </rPr>
          <t>Das Datum wird aus Blatt 1 übernommen</t>
        </r>
      </text>
    </comment>
    <comment ref="F4" authorId="0" shapeId="0" xr:uid="{00000000-0006-0000-0600-000002000000}">
      <text>
        <r>
          <rPr>
            <sz val="10"/>
            <color indexed="81"/>
            <rFont val="Arial"/>
            <family val="2"/>
          </rPr>
          <t xml:space="preserve">Das Datum wird aus Blatt 1 übernommen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F4" authorId="0" shapeId="0" xr:uid="{00000000-0006-0000-0800-000001000000}">
      <text>
        <r>
          <rPr>
            <sz val="10"/>
            <color indexed="81"/>
            <rFont val="Arial"/>
            <family val="2"/>
          </rPr>
          <t>Stunden und Minuten mit Doppelpunkt trennen. Vorhandene Zahlen einfach überschreiben.</t>
        </r>
      </text>
    </comment>
    <comment ref="H4" authorId="0" shapeId="0" xr:uid="{00000000-0006-0000-0800-000002000000}">
      <text>
        <r>
          <rPr>
            <sz val="10"/>
            <color indexed="81"/>
            <rFont val="Arial"/>
            <family val="2"/>
          </rPr>
          <t>Stunden und Minuten mit Doppelpunkt trennen. Zahl muß größer sein als Beginn! Also auch 24:00 nicht 0:00!</t>
        </r>
      </text>
    </comment>
    <comment ref="H10" authorId="0" shapeId="0" xr:uid="{00000000-0006-0000-0800-000003000000}">
      <text>
        <r>
          <rPr>
            <sz val="10"/>
            <color indexed="81"/>
            <rFont val="Arial"/>
            <family val="2"/>
          </rPr>
          <t>Stunden und Minuten mit  Doppelpunkt trennen. Vorhandene Zahlen einfach überschreiben.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4" authorId="0" shapeId="0" xr:uid="{00000000-0006-0000-0800-000004000000}">
      <text>
        <r>
          <rPr>
            <sz val="10"/>
            <color indexed="81"/>
            <rFont val="Arial"/>
            <family val="2"/>
          </rPr>
          <t>Minuten als ganze Zahl - vorhandene Zahl einfach überschreiben.</t>
        </r>
      </text>
    </comment>
    <comment ref="C19" authorId="0" shapeId="0" xr:uid="{00000000-0006-0000-0800-000005000000}">
      <text>
        <r>
          <rPr>
            <sz val="10"/>
            <color indexed="81"/>
            <rFont val="Arial"/>
            <family val="2"/>
          </rPr>
          <t xml:space="preserve">Die Wochenarbeitszeit in Stunden als Zahl eingeben. Vorhandene Zahl einfach überschreiben.
</t>
        </r>
      </text>
    </comment>
    <comment ref="E19" authorId="0" shapeId="0" xr:uid="{00000000-0006-0000-0800-000006000000}">
      <text>
        <r>
          <rPr>
            <sz val="10"/>
            <color indexed="81"/>
            <rFont val="Arial"/>
            <family val="2"/>
          </rPr>
          <t>Die Wochenarbeitszeit in Tagen als Zahl eingeben. Vorhandene Zahl einfach überschreiben.</t>
        </r>
      </text>
    </comment>
    <comment ref="H19" authorId="0" shapeId="0" xr:uid="{00000000-0006-0000-0800-000007000000}">
      <text>
        <r>
          <rPr>
            <sz val="10"/>
            <color indexed="81"/>
            <rFont val="Arial"/>
            <family val="2"/>
          </rPr>
          <t>Ergebnis in 
Stunden : Minuten</t>
        </r>
      </text>
    </comment>
  </commentList>
</comments>
</file>

<file path=xl/sharedStrings.xml><?xml version="1.0" encoding="utf-8"?>
<sst xmlns="http://schemas.openxmlformats.org/spreadsheetml/2006/main" count="372" uniqueCount="192">
  <si>
    <t>Vervielfältigungen, Verbreitungen und Verarbeitungen in elektronischen Systemen.</t>
  </si>
  <si>
    <t>und strafbar. Dies gilt insbesondere für Reproduktionen, Übersetzungen,</t>
  </si>
  <si>
    <t xml:space="preserve">urheberrechtlich geschützt. Jede Verwertung außerhalb des Urhebergesetzes </t>
  </si>
  <si>
    <t>Alle Rechte vorbehalten. Diese Vorlagen einschließlich aller ihrer Teile sind</t>
  </si>
  <si>
    <t>Nach oben</t>
  </si>
  <si>
    <t>++49 / (0)89 / 98 29 05 73</t>
  </si>
  <si>
    <t>81377 München</t>
  </si>
  <si>
    <t>Habacher Str. 1</t>
  </si>
  <si>
    <t>Unsere Excel-Anwendungen sind nach speziellen Kundenwünschen entwickelt und</t>
  </si>
  <si>
    <t>Die größte Sammlung an makrofreien deutschen Excel-Anwendungen</t>
  </si>
  <si>
    <t>Notizen</t>
  </si>
  <si>
    <t>Rechenhilfen zur Umrechnung von Uhrzeiten und Dezimalzahlen</t>
  </si>
  <si>
    <t>Umrechnung</t>
  </si>
  <si>
    <t>Zeiterfassung</t>
  </si>
  <si>
    <t>Beschreibung</t>
  </si>
  <si>
    <t>Hinweis auf Urheberrechte</t>
  </si>
  <si>
    <t>Urheber</t>
  </si>
  <si>
    <t>Nimm Auvista - Zeiterfassungen</t>
  </si>
  <si>
    <t>Leiste tippen und die Frage eingeben.</t>
  </si>
  <si>
    <t>Sollten Sie weitere Fragen zur Excel-Bedienung haben, nutzen Sie</t>
  </si>
  <si>
    <t>ausgedruckt werden können.</t>
  </si>
  <si>
    <t>dass sie über das Druckersymbol auf DIN A4-Größe blattfüllend</t>
  </si>
  <si>
    <t>Die einzelnen Blätter sind in der Originalvorlage so ausgerichtet,</t>
  </si>
  <si>
    <t>Allgemein:</t>
  </si>
  <si>
    <t>Dieses Blatt ist für eigene Notizen vorgesehen.</t>
  </si>
  <si>
    <t>schieben, finden Sie dort ein Inhaltsverzeichnis über diese Datei.</t>
  </si>
  <si>
    <t>Wenn Sie in Info die vertikale Bildlaufleiste - ganz rechts außen - nach unten</t>
  </si>
  <si>
    <t>Zentrale</t>
  </si>
  <si>
    <t>Sie beispielsweise in /Zeiterfassung/ in Arbeitszeit/Tag übernehmen.</t>
  </si>
  <si>
    <t>durchschnittlichen Tagesarbeitszeit angeben. Diese Arbeitszeit können</t>
  </si>
  <si>
    <t>in Dezimalzahlen umrechnen, zum anderen die Wochenarbeitszeit in einer</t>
  </si>
  <si>
    <t>Hier können Sie zum einen Stunden und Minuten oder nur Minuten</t>
  </si>
  <si>
    <t>Übersicht nochmals in Zeile 5 eingeblendet.</t>
  </si>
  <si>
    <t>In Zeile 39 werden die Zeiten addiert und zur besseren</t>
  </si>
  <si>
    <t>Automatisch wird die Arbeitszeit pro Tag errechnet.</t>
  </si>
  <si>
    <t>Tagesleistung</t>
  </si>
  <si>
    <t>technik ist mit der des ersten Intervalles identisch.</t>
  </si>
  <si>
    <t>leichter, die Zeit in zwei Intervallen einzugeben. Die Eingabe-</t>
  </si>
  <si>
    <t>Pausen</t>
  </si>
  <si>
    <t>Arbeitstag durch mehrere Stunden getrennt ist, tun Sie sich</t>
  </si>
  <si>
    <t>Geht</t>
  </si>
  <si>
    <t>Für den Fall, dass Sie Früh- und Spätschicht haben, oder der</t>
  </si>
  <si>
    <t>Kommt</t>
  </si>
  <si>
    <t>2. Intervall von Spalte J bis Spalte M:</t>
  </si>
  <si>
    <t>am Tag pausiert haben.</t>
  </si>
  <si>
    <t>In dieser Spalte tragen Sie ein, wie viele Std und Minuten Sie</t>
  </si>
  <si>
    <t>wann Sie abends (bzw. zu Dienstende) gehen.</t>
  </si>
  <si>
    <t>In dieser Spalte tragen Sie zu den entsprechenden Tagen ein,</t>
  </si>
  <si>
    <t>wann Sie morgens (bzw. zu Dienstbeginn) kommen.</t>
  </si>
  <si>
    <t>1. Intervall von Spalte E bis Spalte H:</t>
  </si>
  <si>
    <t>eintragen.</t>
  </si>
  <si>
    <t>Zu jedem Tag können Sie sich eine Notiz - z.B. Ihre Tätigkeit</t>
  </si>
  <si>
    <t>Anzeige der Tagesdaten, abhängig von der Eingabe in Zelle J3.</t>
  </si>
  <si>
    <t>Datum</t>
  </si>
  <si>
    <t>Nummerierung der Tage</t>
  </si>
  <si>
    <t>Nr.</t>
  </si>
  <si>
    <t>Die einzelnen Spalten ab Zeile 7 von links nach rechts:</t>
  </si>
  <si>
    <t>Das Ergebnis wird in Zeile 3 ausgegeben.</t>
  </si>
  <si>
    <t>dem die Arbeitsstunden verrechnet werden.</t>
  </si>
  <si>
    <t>Hier kann man einen beliebigen Stundenlohn eingeben, mit</t>
  </si>
  <si>
    <t>Lohn/h:</t>
  </si>
  <si>
    <t>in der Tabelle unten ausgeblendet.</t>
  </si>
  <si>
    <t>Der 20.4 und die folgenden Tage werden</t>
  </si>
  <si>
    <t>Sie bei "bis Tag" ein:  19.4 und bestätigen</t>
  </si>
  <si>
    <t>Der Zeitraum endet am 19.4, also geben</t>
  </si>
  <si>
    <t xml:space="preserve">Beispiel: </t>
  </si>
  <si>
    <t>Zeitraum in Spalte B ausgeblendet.</t>
  </si>
  <si>
    <t>eingegebenen Datum die Daten nach dem sich ergebenden</t>
  </si>
  <si>
    <t>Intervallen als 35 Tagen werden entsprechend dem hier</t>
  </si>
  <si>
    <t>im neuen Arbeitszeitraum eingeben. Bei kürzeren</t>
  </si>
  <si>
    <t>Hier können Sie das Datum des letzten Arbeitstages</t>
  </si>
  <si>
    <t>bis Tag:</t>
  </si>
  <si>
    <t>Sie bei Beginn ein:  20.3 und bestätigen.</t>
  </si>
  <si>
    <t>Der Zeitraum beginnt am 20.3, also geben</t>
  </si>
  <si>
    <t>Arbeitstages im neuen Zeitraum ein.</t>
  </si>
  <si>
    <t>Sie geben am Monatsanfang das Datum des ersten</t>
  </si>
  <si>
    <t>Von Tag:</t>
  </si>
  <si>
    <t>Zellen in Zeile 3:</t>
  </si>
  <si>
    <t>Einträge zu machen sind. Zuerst aktualisieren Sie die grün umrahmten</t>
  </si>
  <si>
    <t>Die Zeile 7 dient als Beispiel, damit Sie vergleichen können, wie die</t>
  </si>
  <si>
    <t>denen die Zeit auch über Mitternacht angegeben werden kann - aber in dieser Datei nicht.</t>
  </si>
  <si>
    <t>20:00 Uhr bis 24:00 Uhr und von 0:00 Uhr bis 5:00 Uhr. In XZ200 gibt es Lösungen, in</t>
  </si>
  <si>
    <t>Nachtarbeit über Mitternacht geben Sie bitte in zwei Intervallen an - also z.B.</t>
  </si>
  <si>
    <t>wird jedoch nur einer benötigt (kommt morgens, geht abends).</t>
  </si>
  <si>
    <t>Für die Zeitangaben sind zwei Intervalle vorgesehen. In den meisten Fällen</t>
  </si>
  <si>
    <t>Ziel-Zelle markieren und die Tasten Strg und V gleichzeitig drücken, loslassen).</t>
  </si>
  <si>
    <t>ablage (Markieren -&gt; Tasten Strg und C gleichzeitig drücken, loslassen -&gt; leere</t>
  </si>
  <si>
    <t>wo sich Eingaben wiederholen, können die Zeitangaben über die Zwischen-</t>
  </si>
  <si>
    <t>Im Blatt /Zeiterfassung/ trägt man Arbeitszeit und Pausen ein. Dort,</t>
  </si>
  <si>
    <t>Monat kopiert man sich diese Datei weiter über die Excel-Option /Datei/Speichern unter...</t>
  </si>
  <si>
    <t>Diese Datei erfasst einen Mitarbeiter pro Monat oder Abrechnungszeitraum. Monat für</t>
  </si>
  <si>
    <t>Wie arbeitet man mit dieser Datei?</t>
  </si>
  <si>
    <t>mit Datum gesondert dokumentiert werden.</t>
  </si>
  <si>
    <t>Unterschrift und Datum. Nachträgliche Änderungen müssen ebenfalls</t>
  </si>
  <si>
    <t xml:space="preserve">Sicherungen enthalten) oder in Papierform mit dokumentensicherer </t>
  </si>
  <si>
    <t>die letzte Eintragung erfolgte (dies ist meist bei den automatischen</t>
  </si>
  <si>
    <t xml:space="preserve">Tätigkeit aufzubewahren. In digitaler Form mit Speichernachweis, wann </t>
  </si>
  <si>
    <t>Die Zeiterfassungsnachweise sind mindestens 2 Jahre nach Ablauf der</t>
  </si>
  <si>
    <t>Aufzeichnungspflicht nach dem Mindestlohngesetz</t>
  </si>
  <si>
    <t>Hersteller bereits Texte in den Zellen, löschen oder überschreiben Sie diese.</t>
  </si>
  <si>
    <t>Eintragungen sind nur in den weißen Feldern vorgesehen. Befinden sich vom</t>
  </si>
  <si>
    <t>4.</t>
  </si>
  <si>
    <t>und laden Sie sich diese Datei neu von Ihrer Sicherung.</t>
  </si>
  <si>
    <t>viele ####-Zeichen, drucken Sie das bestehende Zwischenergebnis aus</t>
  </si>
  <si>
    <t>Sollten sich die Bezüge bereits verloren haben, Sie sehen dann</t>
  </si>
  <si>
    <t>richtige Feld ein. Excel verliert sonst die Feldbezüge.</t>
  </si>
  <si>
    <t xml:space="preserve">eingetragen haben, löschen Sie die Zahl und tragen sie in das </t>
  </si>
  <si>
    <t>Überschreiben Sie die Zahlen oder, falls Sie in das falsche Feld</t>
  </si>
  <si>
    <t>3.</t>
  </si>
  <si>
    <t>Die Aktuelle Rechnerzeit wird automatisch eingetragen,</t>
  </si>
  <si>
    <t>Die Felder sind auf diese Eingaben formatiert.</t>
  </si>
  <si>
    <t>Stundenzahl, Doppelpunkt, Minutenzahl</t>
  </si>
  <si>
    <t>2.</t>
  </si>
  <si>
    <t>Tageszahl, Punkt, Monatszahl</t>
  </si>
  <si>
    <t>1.</t>
  </si>
  <si>
    <t>Das Wichtigste zuerst</t>
  </si>
  <si>
    <t>Dokumentation</t>
  </si>
  <si>
    <t>Lösung speziell zur Aufzeichnungspflicht nach dem Mindestlohngesetz</t>
  </si>
  <si>
    <t>Nr. 1</t>
  </si>
  <si>
    <r>
      <t xml:space="preserve">Notizen v / </t>
    </r>
    <r>
      <rPr>
        <b/>
        <sz val="11"/>
        <color indexed="10"/>
        <rFont val="Arial"/>
        <family val="2"/>
      </rPr>
      <t>Beispiel &gt;</t>
    </r>
  </si>
  <si>
    <t>Tages-leistung</t>
  </si>
  <si>
    <t xml:space="preserve">Lohn/h: </t>
  </si>
  <si>
    <t>Doku</t>
  </si>
  <si>
    <t>= Tagesarbeitszeit</t>
  </si>
  <si>
    <t>=</t>
  </si>
  <si>
    <t>Tagen</t>
  </si>
  <si>
    <t>Stunden in</t>
  </si>
  <si>
    <t>Anzahl der Tage</t>
  </si>
  <si>
    <t>Wochenstunden</t>
  </si>
  <si>
    <t>Das sind in Stunden:Minuten &gt;&gt;&gt;&gt;</t>
  </si>
  <si>
    <t>Eingeben: Minuten &gt;&gt;&gt;&gt;</t>
  </si>
  <si>
    <t>Das ist als Dezimalzahl &gt;&gt;&gt;&gt;</t>
  </si>
  <si>
    <t>Eingeben: Stunden:Minuten &gt;&gt;&gt;&gt;</t>
  </si>
  <si>
    <t>Das sind als Dezimalzahl &gt;&gt;&gt;&gt;</t>
  </si>
  <si>
    <t xml:space="preserve">2. </t>
  </si>
  <si>
    <t xml:space="preserve">1. </t>
  </si>
  <si>
    <t>Ende, Uhrzeit</t>
  </si>
  <si>
    <t>Beginn, Uhrzeit</t>
  </si>
  <si>
    <t>Blatt für eigene Notizen</t>
  </si>
  <si>
    <t>Pers.-Nr.</t>
  </si>
  <si>
    <t>Unterschrift des Arbeitnehmers</t>
  </si>
  <si>
    <t>Unterschrift des Arbeitgebers</t>
  </si>
  <si>
    <t>Firmenname</t>
  </si>
  <si>
    <t>Mitarbeitername 5</t>
  </si>
  <si>
    <t>Zusammenfassung</t>
  </si>
  <si>
    <t>Bezahlte Arbeitszeit:</t>
  </si>
  <si>
    <t>Lohn/h</t>
  </si>
  <si>
    <t>davon Pausen</t>
  </si>
  <si>
    <t>Mitarbeiter</t>
  </si>
  <si>
    <t>Erfasste Zeit</t>
  </si>
  <si>
    <t>Lohn/Monat</t>
  </si>
  <si>
    <t>x</t>
  </si>
  <si>
    <t>Mitarbeitername 1</t>
  </si>
  <si>
    <t>Mitarbeitername 2</t>
  </si>
  <si>
    <t>Mitarbeitername 3</t>
  </si>
  <si>
    <t>Mitarbeitername 4</t>
  </si>
  <si>
    <t>€</t>
  </si>
  <si>
    <t>Hier sind die Mitarbeiterzeiten zusammengefasst</t>
  </si>
  <si>
    <t>Hier sind die Mitarbeiterwerte auf einer Seite zusammengefasst.</t>
  </si>
  <si>
    <t>die letzte Eintragung erfolgte (dies ist im Regelfall bei den automatischen</t>
  </si>
  <si>
    <t>In 1 bis 12 trägt man die Uhrzeiten in Stunden:Minuten ein</t>
  </si>
  <si>
    <t>Mitarbeitername 12</t>
  </si>
  <si>
    <t>Mitarbeitername 11</t>
  </si>
  <si>
    <t>Mitarbeitername 10</t>
  </si>
  <si>
    <t>Mitarbeitername 9</t>
  </si>
  <si>
    <t>Mitarbeitername 8</t>
  </si>
  <si>
    <t>Mitarbeitername 7</t>
  </si>
  <si>
    <t>reine Arbeitszeit</t>
  </si>
  <si>
    <t>kompatibel von Excel 97 bis 2021 / 365 und höher. Wir freuen uns auf Ihren Besuch.</t>
  </si>
  <si>
    <r>
      <t>Au</t>
    </r>
    <r>
      <rPr>
        <b/>
        <sz val="35"/>
        <color indexed="10"/>
        <rFont val="Calibri"/>
        <family val="2"/>
      </rPr>
      <t>vis</t>
    </r>
    <r>
      <rPr>
        <b/>
        <sz val="35"/>
        <color indexed="55"/>
        <rFont val="Calibri"/>
        <family val="2"/>
      </rPr>
      <t>ta</t>
    </r>
  </si>
  <si>
    <r>
      <t xml:space="preserve">Eine Datei </t>
    </r>
    <r>
      <rPr>
        <b/>
        <sz val="12"/>
        <color indexed="40"/>
        <rFont val="Calibri"/>
        <family val="2"/>
      </rPr>
      <t xml:space="preserve">aus </t>
    </r>
    <r>
      <rPr>
        <b/>
        <sz val="12"/>
        <color indexed="8"/>
        <rFont val="Calibri"/>
        <family val="2"/>
      </rPr>
      <t>X</t>
    </r>
    <r>
      <rPr>
        <b/>
        <sz val="12"/>
        <color indexed="40"/>
        <rFont val="Calibri"/>
        <family val="2"/>
      </rPr>
      <t>Z210</t>
    </r>
    <r>
      <rPr>
        <b/>
        <sz val="12"/>
        <color indexed="8"/>
        <rFont val="Calibri"/>
        <family val="2"/>
      </rPr>
      <t xml:space="preserve"> "Professionelle Zeiterfassung mit Excel"</t>
    </r>
  </si>
  <si>
    <r>
      <t>B</t>
    </r>
    <r>
      <rPr>
        <sz val="10"/>
        <rFont val="Calibri"/>
        <family val="2"/>
      </rPr>
      <t>eschreibung der Eingaben</t>
    </r>
  </si>
  <si>
    <r>
      <t>N</t>
    </r>
    <r>
      <rPr>
        <sz val="10"/>
        <color indexed="8"/>
        <rFont val="Calibri"/>
        <family val="2"/>
      </rPr>
      <t>otizen - freies Blatt für eigene Eintragungen</t>
    </r>
  </si>
  <si>
    <r>
      <t>für den professionellen Excel-Einsatz finden Sie unter  https://www.au</t>
    </r>
    <r>
      <rPr>
        <sz val="10"/>
        <color indexed="10"/>
        <rFont val="Calibri"/>
        <family val="2"/>
      </rPr>
      <t>vis</t>
    </r>
    <r>
      <rPr>
        <sz val="10"/>
        <rFont val="Calibri"/>
        <family val="2"/>
      </rPr>
      <t>ta.de.</t>
    </r>
  </si>
  <si>
    <t>Auvista Software Verlag</t>
  </si>
  <si>
    <t/>
  </si>
  <si>
    <r>
      <t xml:space="preserve">Auf diesem Blatt gilt es </t>
    </r>
    <r>
      <rPr>
        <b/>
        <sz val="10"/>
        <color indexed="10"/>
        <rFont val="Calibri"/>
        <family val="2"/>
        <scheme val="minor"/>
      </rPr>
      <t>vier</t>
    </r>
    <r>
      <rPr>
        <sz val="10"/>
        <rFont val="Calibri"/>
        <family val="2"/>
        <scheme val="minor"/>
      </rPr>
      <t xml:space="preserve"> Grundregeln zu beachten:</t>
    </r>
  </si>
  <si>
    <r>
      <t xml:space="preserve">Datumseingabe:  </t>
    </r>
    <r>
      <rPr>
        <b/>
        <sz val="14"/>
        <color indexed="10"/>
        <rFont val="Calibri"/>
        <family val="2"/>
        <scheme val="minor"/>
      </rPr>
      <t>20.3</t>
    </r>
  </si>
  <si>
    <r>
      <t xml:space="preserve">Uhrzeiteingabe:  </t>
    </r>
    <r>
      <rPr>
        <b/>
        <sz val="14"/>
        <color indexed="10"/>
        <rFont val="Calibri"/>
        <family val="2"/>
        <scheme val="minor"/>
      </rPr>
      <t>8:27</t>
    </r>
  </si>
  <si>
    <r>
      <t xml:space="preserve">wenn man gleichzeitig drückt: \ </t>
    </r>
    <r>
      <rPr>
        <b/>
        <sz val="10"/>
        <color indexed="56"/>
        <rFont val="Calibri"/>
        <family val="2"/>
        <scheme val="minor"/>
      </rPr>
      <t>Strg</t>
    </r>
    <r>
      <rPr>
        <sz val="10"/>
        <rFont val="Calibri"/>
        <family val="2"/>
        <scheme val="minor"/>
      </rPr>
      <t xml:space="preserve"> / und \</t>
    </r>
    <r>
      <rPr>
        <b/>
        <sz val="10"/>
        <rFont val="Calibri"/>
        <family val="2"/>
        <scheme val="minor"/>
      </rPr>
      <t xml:space="preserve"> </t>
    </r>
    <r>
      <rPr>
        <b/>
        <sz val="10"/>
        <color indexed="56"/>
        <rFont val="Calibri"/>
        <family val="2"/>
        <scheme val="minor"/>
      </rPr>
      <t>: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/</t>
    </r>
  </si>
  <si>
    <r>
      <t xml:space="preserve">Zahlen </t>
    </r>
    <r>
      <rPr>
        <b/>
        <sz val="14"/>
        <color indexed="10"/>
        <rFont val="Calibri"/>
        <family val="2"/>
        <scheme val="minor"/>
      </rPr>
      <t>nie</t>
    </r>
    <r>
      <rPr>
        <sz val="14"/>
        <rFont val="Calibri"/>
        <family val="2"/>
        <scheme val="minor"/>
      </rPr>
      <t xml:space="preserve"> verschieben</t>
    </r>
    <r>
      <rPr>
        <sz val="10"/>
        <rFont val="Calibri"/>
        <family val="2"/>
        <scheme val="minor"/>
      </rPr>
      <t>, wenn Sie sich vertippt haben.</t>
    </r>
  </si>
  <si>
    <r>
      <t xml:space="preserve">den Microsoft Hilfeassistenten, indem Sie auf das </t>
    </r>
    <r>
      <rPr>
        <u/>
        <sz val="10"/>
        <rFont val="Calibri"/>
        <family val="2"/>
        <scheme val="minor"/>
      </rPr>
      <t>?</t>
    </r>
    <r>
      <rPr>
        <sz val="10"/>
        <rFont val="Calibri"/>
        <family val="2"/>
        <scheme val="minor"/>
      </rPr>
      <t xml:space="preserve"> in der oberen</t>
    </r>
  </si>
  <si>
    <t>Copyright © 2025 Auvista Software Verlag München</t>
  </si>
  <si>
    <t>ist ohne schriftliche Zustimmung des Auvista Software Verlages unzulässig</t>
  </si>
  <si>
    <r>
      <t>info@Au</t>
    </r>
    <r>
      <rPr>
        <sz val="10"/>
        <color rgb="FFFF0000"/>
        <rFont val="Calibri"/>
        <family val="2"/>
        <scheme val="minor"/>
      </rPr>
      <t>vis</t>
    </r>
    <r>
      <rPr>
        <sz val="10"/>
        <color theme="1"/>
        <rFont val="Calibri"/>
        <family val="2"/>
        <scheme val="minor"/>
      </rPr>
      <t>ta.de</t>
    </r>
  </si>
  <si>
    <r>
      <t>https://www.Au</t>
    </r>
    <r>
      <rPr>
        <sz val="10"/>
        <color rgb="FFFF0000"/>
        <rFont val="Calibri"/>
        <family val="2"/>
        <scheme val="minor"/>
      </rPr>
      <t>vis</t>
    </r>
    <r>
      <rPr>
        <sz val="10"/>
        <color theme="1"/>
        <rFont val="Calibri"/>
        <family val="2"/>
        <scheme val="minor"/>
      </rPr>
      <t>ta.de</t>
    </r>
  </si>
  <si>
    <t>Stand 01.01.2025</t>
  </si>
  <si>
    <t>Aufzeichnung nach dem Mindestlohngesetz für bis zu 12 Mitarbeiter/Kopie</t>
  </si>
  <si>
    <r>
      <t>Au</t>
    </r>
    <r>
      <rPr>
        <b/>
        <sz val="35"/>
        <color indexed="10"/>
        <rFont val="Calibri"/>
        <family val="2"/>
        <scheme val="minor"/>
      </rPr>
      <t>vis</t>
    </r>
    <r>
      <rPr>
        <b/>
        <sz val="35"/>
        <color indexed="23"/>
        <rFont val="Calibri"/>
        <family val="2"/>
        <scheme val="minor"/>
      </rPr>
      <t>ta.de / XZ210</t>
    </r>
  </si>
  <si>
    <t>Die mit XZ210 erwerbbare Originaldatei ist für bis zu 12 Mitarbeiter vorbereitet (erweiterbar), die Gratis-Version für 5.</t>
  </si>
  <si>
    <t xml:space="preserve"> enthält diese Lösung für bis zu 12 Mitarbeiter pro Arbeitsmappe - mit freiem Zugriff auf alles.</t>
  </si>
  <si>
    <t xml:space="preserve">  Voll funktionsfähige, bis Ende Oktober 2025 begrenzte Version für 5 Mitarbeiter/Kopie. XZ210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</si>
</sst>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_ ;[Red]\-#,##0.00\ "/>
    <numFmt numFmtId="165" formatCode="dd/mm"/>
    <numFmt numFmtId="166" formatCode="[h]:mm"/>
    <numFmt numFmtId="167" formatCode="[hh]:mm"/>
    <numFmt numFmtId="168" formatCode="ddd\ dd/mm"/>
    <numFmt numFmtId="169" formatCode="mmmm\ yy"/>
    <numFmt numFmtId="170" formatCode="0.0"/>
    <numFmt numFmtId="171" formatCode="h:mm"/>
    <numFmt numFmtId="172" formatCode="dd/mm/yy"/>
  </numFmts>
  <fonts count="7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u/>
      <sz val="10.3"/>
      <color indexed="12"/>
      <name val="Times New Roman"/>
      <family val="1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0"/>
      <name val="Arial"/>
      <family val="2"/>
    </font>
    <font>
      <sz val="10"/>
      <color indexed="22"/>
      <name val="Arial"/>
      <family val="2"/>
    </font>
    <font>
      <sz val="10"/>
      <color indexed="16"/>
      <name val="Arial"/>
      <family val="2"/>
    </font>
    <font>
      <sz val="11"/>
      <color indexed="37"/>
      <name val="Arial"/>
      <family val="2"/>
    </font>
    <font>
      <b/>
      <sz val="11"/>
      <color indexed="10"/>
      <name val="Arial"/>
      <family val="2"/>
    </font>
    <font>
      <sz val="10"/>
      <color indexed="81"/>
      <name val="Arial"/>
      <family val="2"/>
    </font>
    <font>
      <b/>
      <sz val="10"/>
      <color indexed="81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sz val="8"/>
      <color indexed="21"/>
      <name val="Arial"/>
      <family val="2"/>
    </font>
    <font>
      <b/>
      <u val="doubleAccounting"/>
      <sz val="14"/>
      <color indexed="8"/>
      <name val="Arial"/>
      <family val="2"/>
    </font>
    <font>
      <sz val="16"/>
      <color indexed="8"/>
      <name val="Arial"/>
      <family val="2"/>
    </font>
    <font>
      <b/>
      <sz val="14"/>
      <color indexed="50"/>
      <name val="Arial"/>
      <family val="2"/>
    </font>
    <font>
      <sz val="10"/>
      <color indexed="50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sz val="12"/>
      <color indexed="37"/>
      <name val="Arial"/>
      <family val="2"/>
    </font>
    <font>
      <sz val="12"/>
      <color indexed="16"/>
      <name val="Arial"/>
      <family val="2"/>
    </font>
    <font>
      <sz val="12"/>
      <color indexed="22"/>
      <name val="Arial"/>
      <family val="2"/>
    </font>
    <font>
      <sz val="12"/>
      <color indexed="8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b/>
      <sz val="35"/>
      <color indexed="55"/>
      <name val="Calibri"/>
      <family val="2"/>
    </font>
    <font>
      <b/>
      <sz val="35"/>
      <color indexed="10"/>
      <name val="Calibri"/>
      <family val="2"/>
    </font>
    <font>
      <b/>
      <sz val="12"/>
      <color indexed="8"/>
      <name val="Calibri"/>
      <family val="2"/>
    </font>
    <font>
      <b/>
      <sz val="12"/>
      <color indexed="40"/>
      <name val="Calibri"/>
      <family val="2"/>
    </font>
    <font>
      <sz val="10"/>
      <color theme="1"/>
      <name val="Arial"/>
      <family val="2"/>
    </font>
    <font>
      <sz val="1"/>
      <color theme="0" tint="-4.9989318521683403E-2"/>
      <name val="Arial"/>
      <family val="2"/>
    </font>
    <font>
      <sz val="10"/>
      <color rgb="FF008080"/>
      <name val="Arial"/>
      <family val="2"/>
    </font>
    <font>
      <b/>
      <sz val="14"/>
      <color rgb="FF008080"/>
      <name val="Arial"/>
      <family val="2"/>
    </font>
    <font>
      <b/>
      <sz val="14"/>
      <color rgb="FF0070C0"/>
      <name val="Arial"/>
      <family val="2"/>
    </font>
    <font>
      <sz val="10"/>
      <color rgb="FF0070C0"/>
      <name val="Arial"/>
      <family val="2"/>
    </font>
    <font>
      <sz val="10"/>
      <color theme="5" tint="-0.249977111117893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"/>
      <color theme="0"/>
      <name val="Calibri"/>
      <family val="2"/>
      <scheme val="minor"/>
    </font>
    <font>
      <sz val="10"/>
      <name val="Calibri"/>
      <family val="2"/>
      <scheme val="minor"/>
    </font>
    <font>
      <sz val="1"/>
      <color theme="0" tint="-4.9989318521683403E-2"/>
      <name val="Calibri"/>
      <family val="2"/>
      <scheme val="minor"/>
    </font>
    <font>
      <b/>
      <sz val="35"/>
      <color indexed="55"/>
      <name val="Calibri"/>
      <family val="2"/>
      <scheme val="minor"/>
    </font>
    <font>
      <b/>
      <sz val="1"/>
      <color indexed="43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.3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10"/>
      <name val="Courier New"/>
      <family val="3"/>
    </font>
    <font>
      <sz val="12"/>
      <color theme="0" tint="-0.14999847407452621"/>
      <name val="Arial"/>
      <family val="2"/>
    </font>
    <font>
      <sz val="12"/>
      <color rgb="FFFF0000"/>
      <name val="Arial"/>
      <family val="2"/>
    </font>
    <font>
      <sz val="1"/>
      <color indexed="9"/>
      <name val="Calibri"/>
      <family val="2"/>
      <scheme val="minor"/>
    </font>
    <font>
      <b/>
      <sz val="35"/>
      <color indexed="23"/>
      <name val="Calibri"/>
      <family val="2"/>
      <scheme val="minor"/>
    </font>
    <font>
      <b/>
      <sz val="35"/>
      <color indexed="10"/>
      <name val="Calibri"/>
      <family val="2"/>
      <scheme val="minor"/>
    </font>
    <font>
      <b/>
      <sz val="11"/>
      <color indexed="23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0"/>
      <color indexed="56"/>
      <name val="Calibri"/>
      <family val="2"/>
      <scheme val="minor"/>
    </font>
    <font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u/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9"/>
      </left>
      <right style="thin">
        <color indexed="23"/>
      </right>
      <top style="medium">
        <color indexed="9"/>
      </top>
      <bottom style="thin">
        <color indexed="23"/>
      </bottom>
      <diagonal/>
    </border>
    <border>
      <left/>
      <right style="thin">
        <color indexed="26"/>
      </right>
      <top/>
      <bottom style="thin">
        <color indexed="26"/>
      </bottom>
      <diagonal/>
    </border>
    <border>
      <left/>
      <right/>
      <top/>
      <bottom style="thin">
        <color indexed="26"/>
      </bottom>
      <diagonal/>
    </border>
    <border>
      <left/>
      <right style="thin">
        <color indexed="26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99CCFF"/>
      </left>
      <right style="thin">
        <color indexed="10"/>
      </right>
      <top/>
      <bottom/>
      <diagonal/>
    </border>
    <border>
      <left/>
      <right/>
      <top/>
      <bottom style="thin">
        <color rgb="FF99CCFF"/>
      </bottom>
      <diagonal/>
    </border>
    <border>
      <left style="thin">
        <color rgb="FF99CCFF"/>
      </left>
      <right/>
      <top/>
      <bottom/>
      <diagonal/>
    </border>
    <border>
      <left style="thin">
        <color indexed="10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rgb="FF99CCFF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rgb="FF99CCFF"/>
      </left>
      <right/>
      <top style="medium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rgb="FF99CCF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rgb="FF99CCFF"/>
      </bottom>
      <diagonal/>
    </border>
    <border>
      <left style="thin">
        <color theme="0" tint="-0.24994659260841701"/>
      </left>
      <right style="thin">
        <color rgb="FF99CCFF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99CCFF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99CCFF"/>
      </right>
      <top style="thin">
        <color theme="0" tint="-0.24994659260841701"/>
      </top>
      <bottom style="thin">
        <color rgb="FF99CCFF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theme="0" tint="-0.24994659260841701"/>
      </bottom>
      <diagonal/>
    </border>
    <border>
      <left style="thin">
        <color rgb="FF008000"/>
      </left>
      <right style="thin">
        <color rgb="FF008000"/>
      </right>
      <top style="thin">
        <color theme="0" tint="-0.24994659260841701"/>
      </top>
      <bottom style="thin">
        <color rgb="FF008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288">
    <xf numFmtId="0" fontId="0" fillId="0" borderId="0" xfId="0"/>
    <xf numFmtId="0" fontId="38" fillId="4" borderId="1" xfId="2" applyFont="1" applyFill="1" applyBorder="1" applyAlignment="1" applyProtection="1">
      <alignment horizontal="center" vertical="center" wrapText="1"/>
      <protection hidden="1"/>
    </xf>
    <xf numFmtId="0" fontId="2" fillId="5" borderId="0" xfId="3" applyFont="1" applyFill="1" applyProtection="1">
      <protection hidden="1"/>
    </xf>
    <xf numFmtId="0" fontId="2" fillId="0" borderId="0" xfId="3" applyFont="1" applyProtection="1">
      <protection hidden="1"/>
    </xf>
    <xf numFmtId="0" fontId="38" fillId="4" borderId="1" xfId="1" applyFont="1" applyFill="1" applyBorder="1" applyAlignment="1" applyProtection="1">
      <alignment horizontal="center" vertical="center" wrapText="1"/>
      <protection hidden="1"/>
    </xf>
    <xf numFmtId="165" fontId="2" fillId="0" borderId="0" xfId="3" applyNumberFormat="1" applyFont="1" applyProtection="1">
      <protection hidden="1"/>
    </xf>
    <xf numFmtId="165" fontId="2" fillId="5" borderId="0" xfId="3" applyNumberFormat="1" applyFont="1" applyFill="1" applyProtection="1">
      <protection hidden="1"/>
    </xf>
    <xf numFmtId="0" fontId="3" fillId="5" borderId="0" xfId="3" applyFont="1" applyFill="1" applyProtection="1">
      <protection hidden="1"/>
    </xf>
    <xf numFmtId="166" fontId="3" fillId="5" borderId="0" xfId="3" applyNumberFormat="1" applyFont="1" applyFill="1" applyAlignment="1" applyProtection="1">
      <alignment horizontal="center"/>
      <protection hidden="1"/>
    </xf>
    <xf numFmtId="165" fontId="11" fillId="5" borderId="0" xfId="3" applyNumberFormat="1" applyFont="1" applyFill="1" applyProtection="1">
      <protection hidden="1"/>
    </xf>
    <xf numFmtId="0" fontId="2" fillId="5" borderId="0" xfId="3" applyFont="1" applyFill="1" applyAlignment="1" applyProtection="1">
      <alignment horizontal="center"/>
      <protection hidden="1"/>
    </xf>
    <xf numFmtId="20" fontId="2" fillId="5" borderId="0" xfId="3" applyNumberFormat="1" applyFont="1" applyFill="1" applyAlignment="1" applyProtection="1">
      <alignment horizontal="center"/>
      <protection hidden="1"/>
    </xf>
    <xf numFmtId="20" fontId="2" fillId="5" borderId="5" xfId="3" applyNumberFormat="1" applyFont="1" applyFill="1" applyBorder="1" applyAlignment="1" applyProtection="1">
      <alignment horizontal="center"/>
      <protection hidden="1"/>
    </xf>
    <xf numFmtId="0" fontId="2" fillId="5" borderId="21" xfId="3" applyFont="1" applyFill="1" applyBorder="1" applyProtection="1">
      <protection hidden="1"/>
    </xf>
    <xf numFmtId="0" fontId="2" fillId="6" borderId="22" xfId="3" applyFont="1" applyFill="1" applyBorder="1" applyAlignment="1" applyProtection="1">
      <alignment horizontal="center"/>
      <protection locked="0"/>
    </xf>
    <xf numFmtId="0" fontId="2" fillId="5" borderId="23" xfId="3" applyFont="1" applyFill="1" applyBorder="1" applyAlignment="1" applyProtection="1">
      <alignment horizontal="center"/>
      <protection locked="0"/>
    </xf>
    <xf numFmtId="0" fontId="2" fillId="6" borderId="22" xfId="3" applyFont="1" applyFill="1" applyBorder="1" applyProtection="1">
      <protection locked="0"/>
    </xf>
    <xf numFmtId="165" fontId="11" fillId="5" borderId="6" xfId="3" applyNumberFormat="1" applyFont="1" applyFill="1" applyBorder="1" applyProtection="1">
      <protection hidden="1"/>
    </xf>
    <xf numFmtId="168" fontId="38" fillId="5" borderId="0" xfId="3" applyNumberFormat="1" applyFont="1" applyFill="1" applyProtection="1">
      <protection hidden="1"/>
    </xf>
    <xf numFmtId="0" fontId="2" fillId="5" borderId="6" xfId="3" applyFont="1" applyFill="1" applyBorder="1" applyProtection="1">
      <protection hidden="1"/>
    </xf>
    <xf numFmtId="0" fontId="2" fillId="6" borderId="0" xfId="3" applyFont="1" applyFill="1" applyAlignment="1" applyProtection="1">
      <alignment horizontal="center"/>
      <protection locked="0"/>
    </xf>
    <xf numFmtId="0" fontId="2" fillId="6" borderId="0" xfId="3" applyFont="1" applyFill="1" applyProtection="1">
      <protection locked="0"/>
    </xf>
    <xf numFmtId="165" fontId="2" fillId="5" borderId="6" xfId="3" applyNumberFormat="1" applyFont="1" applyFill="1" applyBorder="1" applyProtection="1">
      <protection hidden="1"/>
    </xf>
    <xf numFmtId="168" fontId="2" fillId="5" borderId="0" xfId="3" applyNumberFormat="1" applyFont="1" applyFill="1" applyProtection="1">
      <protection hidden="1"/>
    </xf>
    <xf numFmtId="0" fontId="1" fillId="0" borderId="0" xfId="3"/>
    <xf numFmtId="165" fontId="2" fillId="5" borderId="7" xfId="3" applyNumberFormat="1" applyFont="1" applyFill="1" applyBorder="1" applyProtection="1">
      <protection hidden="1"/>
    </xf>
    <xf numFmtId="0" fontId="12" fillId="5" borderId="0" xfId="3" applyFont="1" applyFill="1" applyAlignment="1" applyProtection="1">
      <alignment horizontal="center"/>
      <protection hidden="1"/>
    </xf>
    <xf numFmtId="20" fontId="12" fillId="7" borderId="24" xfId="3" applyNumberFormat="1" applyFont="1" applyFill="1" applyBorder="1" applyAlignment="1" applyProtection="1">
      <alignment horizontal="center"/>
      <protection hidden="1"/>
    </xf>
    <xf numFmtId="20" fontId="12" fillId="7" borderId="8" xfId="3" applyNumberFormat="1" applyFont="1" applyFill="1" applyBorder="1" applyAlignment="1" applyProtection="1">
      <alignment horizontal="center"/>
      <protection hidden="1"/>
    </xf>
    <xf numFmtId="0" fontId="12" fillId="7" borderId="25" xfId="3" applyFont="1" applyFill="1" applyBorder="1" applyProtection="1">
      <protection hidden="1"/>
    </xf>
    <xf numFmtId="167" fontId="12" fillId="7" borderId="9" xfId="3" applyNumberFormat="1" applyFont="1" applyFill="1" applyBorder="1" applyAlignment="1" applyProtection="1">
      <alignment horizontal="center"/>
      <protection hidden="1"/>
    </xf>
    <xf numFmtId="0" fontId="12" fillId="7" borderId="10" xfId="3" applyFont="1" applyFill="1" applyBorder="1" applyAlignment="1" applyProtection="1">
      <alignment horizontal="center"/>
      <protection hidden="1"/>
    </xf>
    <xf numFmtId="0" fontId="12" fillId="7" borderId="26" xfId="3" applyFont="1" applyFill="1" applyBorder="1" applyAlignment="1" applyProtection="1">
      <alignment horizontal="center"/>
      <protection hidden="1"/>
    </xf>
    <xf numFmtId="0" fontId="12" fillId="7" borderId="10" xfId="3" applyFont="1" applyFill="1" applyBorder="1" applyProtection="1">
      <protection hidden="1"/>
    </xf>
    <xf numFmtId="20" fontId="12" fillId="7" borderId="11" xfId="3" applyNumberFormat="1" applyFont="1" applyFill="1" applyBorder="1" applyAlignment="1" applyProtection="1">
      <alignment horizontal="center"/>
      <protection hidden="1"/>
    </xf>
    <xf numFmtId="0" fontId="13" fillId="7" borderId="10" xfId="3" applyFont="1" applyFill="1" applyBorder="1" applyAlignment="1" applyProtection="1">
      <alignment horizontal="right"/>
      <protection hidden="1"/>
    </xf>
    <xf numFmtId="165" fontId="2" fillId="5" borderId="12" xfId="3" applyNumberFormat="1" applyFont="1" applyFill="1" applyBorder="1" applyAlignment="1" applyProtection="1">
      <alignment horizontal="center"/>
      <protection hidden="1"/>
    </xf>
    <xf numFmtId="0" fontId="39" fillId="5" borderId="0" xfId="3" applyFont="1" applyFill="1" applyAlignment="1">
      <alignment horizontal="left" vertical="top"/>
    </xf>
    <xf numFmtId="0" fontId="8" fillId="5" borderId="0" xfId="3" applyFont="1" applyFill="1" applyAlignment="1" applyProtection="1">
      <alignment horizontal="center" wrapText="1"/>
      <protection hidden="1"/>
    </xf>
    <xf numFmtId="0" fontId="2" fillId="6" borderId="0" xfId="3" applyFont="1" applyFill="1" applyAlignment="1" applyProtection="1">
      <alignment horizontal="center"/>
      <protection hidden="1"/>
    </xf>
    <xf numFmtId="0" fontId="2" fillId="6" borderId="0" xfId="3" applyFont="1" applyFill="1" applyProtection="1">
      <protection hidden="1"/>
    </xf>
    <xf numFmtId="165" fontId="38" fillId="5" borderId="0" xfId="3" applyNumberFormat="1" applyFont="1" applyFill="1" applyAlignment="1" applyProtection="1">
      <alignment vertical="top"/>
      <protection hidden="1"/>
    </xf>
    <xf numFmtId="165" fontId="8" fillId="5" borderId="0" xfId="3" applyNumberFormat="1" applyFont="1" applyFill="1" applyProtection="1">
      <protection hidden="1"/>
    </xf>
    <xf numFmtId="0" fontId="8" fillId="5" borderId="0" xfId="3" applyFont="1" applyFill="1" applyProtection="1">
      <protection hidden="1"/>
    </xf>
    <xf numFmtId="0" fontId="2" fillId="8" borderId="0" xfId="3" applyFont="1" applyFill="1" applyProtection="1">
      <protection locked="0"/>
    </xf>
    <xf numFmtId="166" fontId="3" fillId="2" borderId="0" xfId="3" quotePrefix="1" applyNumberFormat="1" applyFont="1" applyFill="1" applyAlignment="1" applyProtection="1">
      <alignment horizontal="center"/>
      <protection hidden="1"/>
    </xf>
    <xf numFmtId="166" fontId="3" fillId="2" borderId="0" xfId="3" applyNumberFormat="1" applyFont="1" applyFill="1" applyAlignment="1" applyProtection="1">
      <alignment horizontal="center"/>
      <protection hidden="1"/>
    </xf>
    <xf numFmtId="0" fontId="3" fillId="2" borderId="0" xfId="3" applyFont="1" applyFill="1" applyProtection="1">
      <protection hidden="1"/>
    </xf>
    <xf numFmtId="0" fontId="3" fillId="2" borderId="0" xfId="3" applyFont="1" applyFill="1" applyAlignment="1" applyProtection="1">
      <alignment horizontal="right"/>
      <protection hidden="1"/>
    </xf>
    <xf numFmtId="0" fontId="2" fillId="2" borderId="0" xfId="3" applyFont="1" applyFill="1" applyAlignment="1" applyProtection="1">
      <alignment horizontal="right"/>
      <protection hidden="1"/>
    </xf>
    <xf numFmtId="0" fontId="2" fillId="2" borderId="0" xfId="3" applyFont="1" applyFill="1" applyProtection="1">
      <protection hidden="1"/>
    </xf>
    <xf numFmtId="169" fontId="2" fillId="5" borderId="0" xfId="3" applyNumberFormat="1" applyFont="1" applyFill="1" applyAlignment="1" applyProtection="1">
      <alignment horizontal="left" vertical="center"/>
      <protection hidden="1"/>
    </xf>
    <xf numFmtId="0" fontId="2" fillId="5" borderId="0" xfId="3" applyFont="1" applyFill="1" applyAlignment="1" applyProtection="1">
      <alignment horizontal="right"/>
      <protection hidden="1"/>
    </xf>
    <xf numFmtId="164" fontId="2" fillId="0" borderId="13" xfId="3" applyNumberFormat="1" applyFont="1" applyBorder="1" applyAlignment="1" applyProtection="1">
      <alignment horizontal="center"/>
      <protection locked="0"/>
    </xf>
    <xf numFmtId="0" fontId="2" fillId="5" borderId="0" xfId="3" applyFont="1" applyFill="1" applyAlignment="1" applyProtection="1">
      <alignment horizontal="right" vertical="center"/>
      <protection hidden="1"/>
    </xf>
    <xf numFmtId="0" fontId="2" fillId="5" borderId="0" xfId="3" applyFont="1" applyFill="1" applyAlignment="1" applyProtection="1">
      <alignment vertical="center"/>
      <protection hidden="1"/>
    </xf>
    <xf numFmtId="165" fontId="2" fillId="0" borderId="13" xfId="3" applyNumberFormat="1" applyFont="1" applyBorder="1" applyAlignment="1" applyProtection="1">
      <alignment horizontal="center" vertical="center"/>
      <protection locked="0"/>
    </xf>
    <xf numFmtId="165" fontId="2" fillId="5" borderId="0" xfId="3" applyNumberFormat="1" applyFont="1" applyFill="1" applyAlignment="1" applyProtection="1">
      <alignment horizontal="right" vertical="center"/>
      <protection hidden="1"/>
    </xf>
    <xf numFmtId="0" fontId="2" fillId="5" borderId="0" xfId="3" applyFont="1" applyFill="1" applyAlignment="1" applyProtection="1">
      <alignment horizontal="center" vertical="center"/>
      <protection hidden="1"/>
    </xf>
    <xf numFmtId="0" fontId="8" fillId="5" borderId="0" xfId="3" applyFont="1" applyFill="1" applyAlignment="1" applyProtection="1">
      <alignment wrapText="1"/>
      <protection hidden="1"/>
    </xf>
    <xf numFmtId="0" fontId="2" fillId="5" borderId="0" xfId="3" applyFont="1" applyFill="1" applyAlignment="1" applyProtection="1">
      <alignment horizontal="left" vertical="center"/>
      <protection hidden="1"/>
    </xf>
    <xf numFmtId="0" fontId="39" fillId="5" borderId="0" xfId="3" applyFont="1" applyFill="1" applyAlignment="1">
      <alignment horizontal="left"/>
    </xf>
    <xf numFmtId="0" fontId="2" fillId="0" borderId="0" xfId="15" applyFont="1"/>
    <xf numFmtId="0" fontId="2" fillId="0" borderId="0" xfId="15" applyFont="1" applyProtection="1">
      <protection locked="0"/>
    </xf>
    <xf numFmtId="0" fontId="2" fillId="3" borderId="0" xfId="15" applyFont="1" applyFill="1" applyProtection="1">
      <protection locked="0"/>
    </xf>
    <xf numFmtId="0" fontId="2" fillId="3" borderId="0" xfId="15" applyFont="1" applyFill="1" applyAlignment="1" applyProtection="1">
      <alignment horizontal="center"/>
      <protection locked="0"/>
    </xf>
    <xf numFmtId="0" fontId="2" fillId="5" borderId="14" xfId="15" applyFont="1" applyFill="1" applyBorder="1" applyProtection="1">
      <protection hidden="1"/>
    </xf>
    <xf numFmtId="0" fontId="2" fillId="5" borderId="15" xfId="15" applyFont="1" applyFill="1" applyBorder="1" applyProtection="1">
      <protection hidden="1"/>
    </xf>
    <xf numFmtId="0" fontId="2" fillId="5" borderId="16" xfId="15" applyFont="1" applyFill="1" applyBorder="1" applyProtection="1">
      <protection hidden="1"/>
    </xf>
    <xf numFmtId="0" fontId="2" fillId="5" borderId="6" xfId="15" applyFont="1" applyFill="1" applyBorder="1" applyProtection="1">
      <protection hidden="1"/>
    </xf>
    <xf numFmtId="0" fontId="2" fillId="5" borderId="0" xfId="15" applyFont="1" applyFill="1" applyProtection="1">
      <protection hidden="1"/>
    </xf>
    <xf numFmtId="166" fontId="17" fillId="5" borderId="0" xfId="15" applyNumberFormat="1" applyFont="1" applyFill="1" applyAlignment="1" applyProtection="1">
      <alignment horizontal="center" vertical="center"/>
      <protection hidden="1"/>
    </xf>
    <xf numFmtId="0" fontId="3" fillId="5" borderId="0" xfId="15" applyFont="1" applyFill="1" applyProtection="1">
      <protection hidden="1"/>
    </xf>
    <xf numFmtId="0" fontId="18" fillId="5" borderId="0" xfId="15" applyFont="1" applyFill="1" applyAlignment="1" applyProtection="1">
      <alignment horizontal="center" vertical="center" wrapText="1"/>
      <protection hidden="1"/>
    </xf>
    <xf numFmtId="0" fontId="19" fillId="5" borderId="0" xfId="15" applyFont="1" applyFill="1" applyAlignment="1" applyProtection="1">
      <alignment vertical="center" wrapText="1"/>
      <protection hidden="1"/>
    </xf>
    <xf numFmtId="0" fontId="2" fillId="5" borderId="17" xfId="15" applyFont="1" applyFill="1" applyBorder="1" applyProtection="1">
      <protection hidden="1"/>
    </xf>
    <xf numFmtId="0" fontId="38" fillId="5" borderId="0" xfId="15" quotePrefix="1" applyFont="1" applyFill="1" applyAlignment="1" applyProtection="1">
      <alignment horizontal="left" vertical="center"/>
      <protection hidden="1"/>
    </xf>
    <xf numFmtId="166" fontId="20" fillId="5" borderId="0" xfId="15" applyNumberFormat="1" applyFont="1" applyFill="1" applyAlignment="1" applyProtection="1">
      <alignment horizontal="center" vertical="center"/>
      <protection hidden="1"/>
    </xf>
    <xf numFmtId="0" fontId="3" fillId="5" borderId="0" xfId="15" applyFont="1" applyFill="1" applyAlignment="1" applyProtection="1">
      <alignment horizontal="center" vertical="center"/>
      <protection hidden="1"/>
    </xf>
    <xf numFmtId="0" fontId="38" fillId="5" borderId="0" xfId="15" applyFont="1" applyFill="1" applyAlignment="1" applyProtection="1">
      <alignment horizontal="left" vertical="center" wrapText="1"/>
      <protection hidden="1"/>
    </xf>
    <xf numFmtId="170" fontId="21" fillId="0" borderId="27" xfId="15" applyNumberFormat="1" applyFont="1" applyBorder="1" applyAlignment="1" applyProtection="1">
      <alignment horizontal="center" vertical="center"/>
      <protection locked="0"/>
    </xf>
    <xf numFmtId="0" fontId="38" fillId="5" borderId="0" xfId="15" applyFont="1" applyFill="1" applyAlignment="1" applyProtection="1">
      <alignment horizontal="center" vertical="center" wrapText="1"/>
      <protection hidden="1"/>
    </xf>
    <xf numFmtId="0" fontId="38" fillId="5" borderId="0" xfId="15" applyFont="1" applyFill="1" applyAlignment="1" applyProtection="1">
      <alignment horizontal="left"/>
      <protection hidden="1"/>
    </xf>
    <xf numFmtId="0" fontId="40" fillId="5" borderId="0" xfId="15" applyFont="1" applyFill="1" applyProtection="1">
      <protection hidden="1"/>
    </xf>
    <xf numFmtId="0" fontId="40" fillId="5" borderId="0" xfId="15" applyFont="1" applyFill="1" applyAlignment="1" applyProtection="1">
      <alignment horizontal="center"/>
      <protection hidden="1"/>
    </xf>
    <xf numFmtId="0" fontId="40" fillId="5" borderId="17" xfId="15" applyFont="1" applyFill="1" applyBorder="1" applyProtection="1">
      <protection hidden="1"/>
    </xf>
    <xf numFmtId="166" fontId="22" fillId="5" borderId="0" xfId="15" applyNumberFormat="1" applyFont="1" applyFill="1" applyAlignment="1" applyProtection="1">
      <alignment horizontal="center"/>
      <protection hidden="1"/>
    </xf>
    <xf numFmtId="0" fontId="2" fillId="5" borderId="0" xfId="15" applyFont="1" applyFill="1" applyAlignment="1" applyProtection="1">
      <alignment horizontal="right"/>
      <protection hidden="1"/>
    </xf>
    <xf numFmtId="0" fontId="23" fillId="5" borderId="0" xfId="15" applyFont="1" applyFill="1" applyProtection="1">
      <protection hidden="1"/>
    </xf>
    <xf numFmtId="0" fontId="2" fillId="5" borderId="18" xfId="15" applyFont="1" applyFill="1" applyBorder="1" applyProtection="1">
      <protection hidden="1"/>
    </xf>
    <xf numFmtId="166" fontId="22" fillId="5" borderId="15" xfId="15" applyNumberFormat="1" applyFont="1" applyFill="1" applyBorder="1" applyAlignment="1" applyProtection="1">
      <alignment horizontal="center"/>
      <protection hidden="1"/>
    </xf>
    <xf numFmtId="0" fontId="2" fillId="5" borderId="15" xfId="15" applyFont="1" applyFill="1" applyBorder="1" applyAlignment="1" applyProtection="1">
      <alignment horizontal="right"/>
      <protection hidden="1"/>
    </xf>
    <xf numFmtId="0" fontId="23" fillId="5" borderId="15" xfId="15" applyFont="1" applyFill="1" applyBorder="1" applyProtection="1">
      <protection hidden="1"/>
    </xf>
    <xf numFmtId="166" fontId="41" fillId="5" borderId="0" xfId="15" applyNumberFormat="1" applyFont="1" applyFill="1" applyAlignment="1" applyProtection="1">
      <alignment horizontal="center"/>
      <protection hidden="1"/>
    </xf>
    <xf numFmtId="1" fontId="2" fillId="0" borderId="27" xfId="15" applyNumberFormat="1" applyFont="1" applyBorder="1" applyAlignment="1" applyProtection="1">
      <alignment horizontal="center"/>
      <protection locked="0"/>
    </xf>
    <xf numFmtId="0" fontId="40" fillId="5" borderId="0" xfId="15" applyFont="1" applyFill="1" applyAlignment="1" applyProtection="1">
      <alignment horizontal="right"/>
      <protection hidden="1"/>
    </xf>
    <xf numFmtId="0" fontId="23" fillId="5" borderId="0" xfId="15" applyFont="1" applyFill="1" applyAlignment="1" applyProtection="1">
      <alignment horizontal="left"/>
      <protection hidden="1"/>
    </xf>
    <xf numFmtId="2" fontId="24" fillId="5" borderId="15" xfId="15" applyNumberFormat="1" applyFont="1" applyFill="1" applyBorder="1" applyAlignment="1" applyProtection="1">
      <alignment horizontal="center"/>
      <protection hidden="1"/>
    </xf>
    <xf numFmtId="0" fontId="6" fillId="5" borderId="15" xfId="15" applyFont="1" applyFill="1" applyBorder="1" applyProtection="1">
      <protection hidden="1"/>
    </xf>
    <xf numFmtId="0" fontId="25" fillId="5" borderId="15" xfId="15" applyFont="1" applyFill="1" applyBorder="1" applyProtection="1">
      <protection hidden="1"/>
    </xf>
    <xf numFmtId="2" fontId="42" fillId="5" borderId="0" xfId="15" applyNumberFormat="1" applyFont="1" applyFill="1" applyAlignment="1" applyProtection="1">
      <alignment horizontal="center"/>
      <protection hidden="1"/>
    </xf>
    <xf numFmtId="0" fontId="6" fillId="5" borderId="0" xfId="15" applyFont="1" applyFill="1" applyProtection="1">
      <protection hidden="1"/>
    </xf>
    <xf numFmtId="0" fontId="25" fillId="5" borderId="0" xfId="15" applyFont="1" applyFill="1" applyProtection="1">
      <protection hidden="1"/>
    </xf>
    <xf numFmtId="171" fontId="2" fillId="0" borderId="27" xfId="15" applyNumberFormat="1" applyFont="1" applyBorder="1" applyAlignment="1" applyProtection="1">
      <alignment horizontal="center"/>
      <protection locked="0"/>
    </xf>
    <xf numFmtId="0" fontId="43" fillId="5" borderId="0" xfId="15" applyFont="1" applyFill="1" applyAlignment="1" applyProtection="1">
      <alignment horizontal="right"/>
      <protection hidden="1"/>
    </xf>
    <xf numFmtId="0" fontId="25" fillId="5" borderId="0" xfId="15" applyFont="1" applyFill="1" applyAlignment="1" applyProtection="1">
      <alignment horizontal="right"/>
      <protection hidden="1"/>
    </xf>
    <xf numFmtId="0" fontId="6" fillId="5" borderId="0" xfId="15" applyFont="1" applyFill="1" applyAlignment="1" applyProtection="1">
      <alignment horizontal="left"/>
      <protection hidden="1"/>
    </xf>
    <xf numFmtId="0" fontId="25" fillId="5" borderId="0" xfId="15" applyFont="1" applyFill="1" applyAlignment="1" applyProtection="1">
      <alignment horizontal="left"/>
      <protection hidden="1"/>
    </xf>
    <xf numFmtId="0" fontId="2" fillId="5" borderId="19" xfId="15" applyFont="1" applyFill="1" applyBorder="1" applyProtection="1">
      <protection hidden="1"/>
    </xf>
    <xf numFmtId="0" fontId="2" fillId="5" borderId="20" xfId="15" applyFont="1" applyFill="1" applyBorder="1" applyProtection="1">
      <protection hidden="1"/>
    </xf>
    <xf numFmtId="0" fontId="2" fillId="5" borderId="20" xfId="15" applyFont="1" applyFill="1" applyBorder="1" applyAlignment="1" applyProtection="1">
      <alignment horizontal="right"/>
      <protection hidden="1"/>
    </xf>
    <xf numFmtId="2" fontId="10" fillId="5" borderId="0" xfId="15" applyNumberFormat="1" applyFont="1" applyFill="1" applyAlignment="1" applyProtection="1">
      <alignment horizontal="center"/>
      <protection hidden="1"/>
    </xf>
    <xf numFmtId="0" fontId="6" fillId="5" borderId="0" xfId="15" applyFont="1" applyFill="1" applyAlignment="1" applyProtection="1">
      <alignment horizontal="right"/>
      <protection hidden="1"/>
    </xf>
    <xf numFmtId="171" fontId="6" fillId="5" borderId="15" xfId="15" applyNumberFormat="1" applyFont="1" applyFill="1" applyBorder="1" applyAlignment="1" applyProtection="1">
      <alignment horizontal="center"/>
      <protection hidden="1"/>
    </xf>
    <xf numFmtId="20" fontId="2" fillId="0" borderId="27" xfId="15" applyNumberFormat="1" applyFont="1" applyBorder="1" applyAlignment="1" applyProtection="1">
      <alignment horizontal="center"/>
      <protection locked="0"/>
    </xf>
    <xf numFmtId="0" fontId="2" fillId="5" borderId="0" xfId="15" applyFont="1" applyFill="1" applyAlignment="1" applyProtection="1">
      <alignment horizontal="center"/>
      <protection hidden="1"/>
    </xf>
    <xf numFmtId="0" fontId="44" fillId="5" borderId="0" xfId="15" applyFont="1" applyFill="1" applyAlignment="1" applyProtection="1">
      <alignment horizontal="right"/>
      <protection hidden="1"/>
    </xf>
    <xf numFmtId="0" fontId="45" fillId="5" borderId="0" xfId="1" applyFont="1" applyFill="1" applyBorder="1" applyAlignment="1" applyProtection="1">
      <alignment horizontal="center" vertical="center" wrapText="1"/>
      <protection hidden="1"/>
    </xf>
    <xf numFmtId="0" fontId="38" fillId="5" borderId="0" xfId="1" applyFont="1" applyFill="1" applyBorder="1" applyAlignment="1" applyProtection="1">
      <alignment horizontal="center" vertical="center" wrapText="1"/>
      <protection hidden="1"/>
    </xf>
    <xf numFmtId="0" fontId="45" fillId="4" borderId="1" xfId="1" applyFont="1" applyFill="1" applyBorder="1" applyAlignment="1" applyProtection="1">
      <alignment horizontal="center" vertical="center" wrapText="1"/>
      <protection hidden="1"/>
    </xf>
    <xf numFmtId="0" fontId="39" fillId="5" borderId="18" xfId="3" applyFont="1" applyFill="1" applyBorder="1" applyAlignment="1">
      <alignment horizontal="left"/>
    </xf>
    <xf numFmtId="4" fontId="2" fillId="8" borderId="0" xfId="3" applyNumberFormat="1" applyFont="1" applyFill="1" applyAlignment="1" applyProtection="1">
      <alignment horizontal="center"/>
      <protection hidden="1"/>
    </xf>
    <xf numFmtId="0" fontId="2" fillId="0" borderId="28" xfId="3" applyFont="1" applyBorder="1" applyAlignment="1" applyProtection="1">
      <alignment horizontal="left" vertical="top"/>
      <protection locked="0"/>
    </xf>
    <xf numFmtId="0" fontId="2" fillId="9" borderId="0" xfId="3" applyFont="1" applyFill="1" applyProtection="1">
      <protection hidden="1"/>
    </xf>
    <xf numFmtId="165" fontId="2" fillId="9" borderId="0" xfId="3" applyNumberFormat="1" applyFont="1" applyFill="1" applyProtection="1">
      <protection hidden="1"/>
    </xf>
    <xf numFmtId="172" fontId="2" fillId="9" borderId="15" xfId="3" applyNumberFormat="1" applyFont="1" applyFill="1" applyBorder="1" applyAlignment="1" applyProtection="1">
      <alignment horizontal="left"/>
      <protection locked="0"/>
    </xf>
    <xf numFmtId="165" fontId="2" fillId="9" borderId="15" xfId="3" applyNumberFormat="1" applyFont="1" applyFill="1" applyBorder="1" applyProtection="1">
      <protection hidden="1"/>
    </xf>
    <xf numFmtId="0" fontId="2" fillId="9" borderId="15" xfId="3" applyFont="1" applyFill="1" applyBorder="1" applyProtection="1">
      <protection hidden="1"/>
    </xf>
    <xf numFmtId="165" fontId="2" fillId="9" borderId="0" xfId="3" applyNumberFormat="1" applyFont="1" applyFill="1" applyAlignment="1" applyProtection="1">
      <alignment horizontal="left"/>
      <protection hidden="1"/>
    </xf>
    <xf numFmtId="165" fontId="2" fillId="9" borderId="0" xfId="3" applyNumberFormat="1" applyFont="1" applyFill="1" applyAlignment="1" applyProtection="1">
      <alignment horizontal="right"/>
      <protection hidden="1"/>
    </xf>
    <xf numFmtId="169" fontId="2" fillId="5" borderId="0" xfId="3" applyNumberFormat="1" applyFont="1" applyFill="1" applyAlignment="1" applyProtection="1">
      <alignment horizontal="left" vertical="center"/>
      <protection locked="0" hidden="1"/>
    </xf>
    <xf numFmtId="165" fontId="2" fillId="5" borderId="13" xfId="3" applyNumberFormat="1" applyFont="1" applyFill="1" applyBorder="1" applyAlignment="1" applyProtection="1">
      <alignment horizontal="center" vertical="center"/>
      <protection locked="0" hidden="1"/>
    </xf>
    <xf numFmtId="0" fontId="9" fillId="0" borderId="0" xfId="3" applyFont="1" applyProtection="1">
      <protection hidden="1"/>
    </xf>
    <xf numFmtId="165" fontId="9" fillId="0" borderId="0" xfId="3" applyNumberFormat="1" applyFont="1" applyProtection="1">
      <protection hidden="1"/>
    </xf>
    <xf numFmtId="165" fontId="9" fillId="0" borderId="0" xfId="3" applyNumberFormat="1" applyFont="1" applyAlignment="1" applyProtection="1">
      <alignment horizontal="left" vertical="center"/>
      <protection hidden="1"/>
    </xf>
    <xf numFmtId="0" fontId="9" fillId="0" borderId="0" xfId="3" applyFont="1" applyAlignment="1" applyProtection="1">
      <alignment vertical="center"/>
      <protection hidden="1"/>
    </xf>
    <xf numFmtId="165" fontId="9" fillId="0" borderId="0" xfId="3" applyNumberFormat="1" applyFont="1" applyAlignment="1" applyProtection="1">
      <alignment horizontal="left" vertical="center"/>
      <protection locked="0"/>
    </xf>
    <xf numFmtId="20" fontId="9" fillId="0" borderId="0" xfId="3" applyNumberFormat="1" applyFont="1" applyAlignment="1" applyProtection="1">
      <alignment horizontal="center" vertical="center"/>
      <protection locked="0"/>
    </xf>
    <xf numFmtId="0" fontId="9" fillId="0" borderId="0" xfId="3" applyFont="1" applyAlignment="1" applyProtection="1">
      <alignment vertical="center"/>
      <protection locked="0"/>
    </xf>
    <xf numFmtId="167" fontId="9" fillId="0" borderId="0" xfId="3" applyNumberFormat="1" applyFont="1" applyAlignment="1" applyProtection="1">
      <alignment horizontal="center" vertical="center"/>
      <protection locked="0"/>
    </xf>
    <xf numFmtId="0" fontId="9" fillId="0" borderId="0" xfId="3" applyFont="1" applyAlignment="1" applyProtection="1">
      <alignment horizontal="center" vertical="center"/>
      <protection locked="0"/>
    </xf>
    <xf numFmtId="165" fontId="29" fillId="0" borderId="0" xfId="3" applyNumberFormat="1" applyFont="1" applyAlignment="1" applyProtection="1">
      <alignment vertical="center"/>
      <protection hidden="1"/>
    </xf>
    <xf numFmtId="0" fontId="30" fillId="0" borderId="0" xfId="3" applyFont="1" applyAlignment="1" applyProtection="1">
      <alignment vertical="center"/>
      <protection hidden="1"/>
    </xf>
    <xf numFmtId="165" fontId="9" fillId="0" borderId="0" xfId="3" applyNumberFormat="1" applyFont="1" applyAlignment="1" applyProtection="1">
      <alignment vertical="center"/>
      <protection hidden="1"/>
    </xf>
    <xf numFmtId="172" fontId="9" fillId="0" borderId="0" xfId="3" applyNumberFormat="1" applyFont="1" applyAlignment="1" applyProtection="1">
      <alignment horizontal="left" vertical="center"/>
      <protection locked="0"/>
    </xf>
    <xf numFmtId="165" fontId="9" fillId="0" borderId="0" xfId="3" applyNumberFormat="1" applyFont="1" applyAlignment="1" applyProtection="1">
      <alignment horizontal="right" vertical="center"/>
      <protection hidden="1"/>
    </xf>
    <xf numFmtId="0" fontId="9" fillId="9" borderId="0" xfId="3" applyFont="1" applyFill="1" applyAlignment="1" applyProtection="1">
      <alignment vertical="center"/>
      <protection hidden="1"/>
    </xf>
    <xf numFmtId="165" fontId="9" fillId="9" borderId="0" xfId="3" applyNumberFormat="1" applyFont="1" applyFill="1" applyAlignment="1" applyProtection="1">
      <alignment vertical="center"/>
      <protection hidden="1"/>
    </xf>
    <xf numFmtId="0" fontId="28" fillId="8" borderId="0" xfId="3" applyFont="1" applyFill="1" applyAlignment="1" applyProtection="1">
      <alignment horizontal="center" vertical="center"/>
      <protection hidden="1"/>
    </xf>
    <xf numFmtId="164" fontId="9" fillId="8" borderId="0" xfId="3" applyNumberFormat="1" applyFont="1" applyFill="1" applyAlignment="1" applyProtection="1">
      <alignment horizontal="center" vertical="center"/>
      <protection locked="0"/>
    </xf>
    <xf numFmtId="0" fontId="28" fillId="8" borderId="0" xfId="3" quotePrefix="1" applyFont="1" applyFill="1" applyAlignment="1" applyProtection="1">
      <alignment horizontal="center" vertical="center"/>
      <protection hidden="1"/>
    </xf>
    <xf numFmtId="0" fontId="2" fillId="0" borderId="28" xfId="3" applyFont="1" applyBorder="1" applyProtection="1">
      <protection locked="0"/>
    </xf>
    <xf numFmtId="20" fontId="46" fillId="8" borderId="0" xfId="3" applyNumberFormat="1" applyFont="1" applyFill="1" applyAlignment="1" applyProtection="1">
      <alignment horizontal="center" vertical="center"/>
      <protection hidden="1"/>
    </xf>
    <xf numFmtId="166" fontId="28" fillId="8" borderId="0" xfId="3" applyNumberFormat="1" applyFont="1" applyFill="1" applyAlignment="1" applyProtection="1">
      <alignment horizontal="center" vertical="center"/>
      <protection hidden="1"/>
    </xf>
    <xf numFmtId="0" fontId="9" fillId="5" borderId="0" xfId="3" applyFont="1" applyFill="1" applyProtection="1">
      <protection hidden="1"/>
    </xf>
    <xf numFmtId="169" fontId="9" fillId="5" borderId="0" xfId="3" applyNumberFormat="1" applyFont="1" applyFill="1" applyAlignment="1" applyProtection="1">
      <alignment horizontal="left" vertical="center"/>
      <protection locked="0" hidden="1"/>
    </xf>
    <xf numFmtId="165" fontId="9" fillId="5" borderId="0" xfId="3" applyNumberFormat="1" applyFont="1" applyFill="1" applyProtection="1">
      <protection hidden="1"/>
    </xf>
    <xf numFmtId="0" fontId="9" fillId="5" borderId="0" xfId="3" applyFont="1" applyFill="1" applyAlignment="1" applyProtection="1">
      <alignment vertical="center"/>
      <protection hidden="1"/>
    </xf>
    <xf numFmtId="0" fontId="9" fillId="5" borderId="0" xfId="3" applyFont="1" applyFill="1" applyAlignment="1" applyProtection="1">
      <alignment horizontal="right" vertical="center"/>
      <protection hidden="1"/>
    </xf>
    <xf numFmtId="165" fontId="9" fillId="5" borderId="13" xfId="3" applyNumberFormat="1" applyFont="1" applyFill="1" applyBorder="1" applyAlignment="1" applyProtection="1">
      <alignment horizontal="center" vertical="center"/>
      <protection locked="0" hidden="1"/>
    </xf>
    <xf numFmtId="165" fontId="9" fillId="5" borderId="0" xfId="3" applyNumberFormat="1" applyFont="1" applyFill="1" applyAlignment="1" applyProtection="1">
      <alignment horizontal="right" vertical="center"/>
      <protection hidden="1"/>
    </xf>
    <xf numFmtId="0" fontId="9" fillId="5" borderId="0" xfId="3" applyFont="1" applyFill="1" applyAlignment="1" applyProtection="1">
      <alignment horizontal="right"/>
      <protection hidden="1"/>
    </xf>
    <xf numFmtId="169" fontId="9" fillId="5" borderId="0" xfId="3" applyNumberFormat="1" applyFont="1" applyFill="1" applyAlignment="1" applyProtection="1">
      <alignment horizontal="left" vertical="center"/>
      <protection hidden="1"/>
    </xf>
    <xf numFmtId="165" fontId="46" fillId="5" borderId="0" xfId="3" applyNumberFormat="1" applyFont="1" applyFill="1" applyAlignment="1" applyProtection="1">
      <alignment horizontal="center" vertical="top"/>
      <protection hidden="1"/>
    </xf>
    <xf numFmtId="0" fontId="9" fillId="5" borderId="0" xfId="3" applyFont="1" applyFill="1" applyAlignment="1" applyProtection="1">
      <alignment horizontal="center"/>
      <protection hidden="1"/>
    </xf>
    <xf numFmtId="0" fontId="46" fillId="9" borderId="29" xfId="3" applyFont="1" applyFill="1" applyBorder="1" applyAlignment="1">
      <alignment horizontal="left" vertical="center"/>
    </xf>
    <xf numFmtId="165" fontId="9" fillId="9" borderId="29" xfId="3" applyNumberFormat="1" applyFont="1" applyFill="1" applyBorder="1" applyAlignment="1" applyProtection="1">
      <alignment horizontal="left" vertical="center"/>
      <protection hidden="1"/>
    </xf>
    <xf numFmtId="0" fontId="27" fillId="9" borderId="29" xfId="3" applyFont="1" applyFill="1" applyBorder="1" applyAlignment="1" applyProtection="1">
      <alignment horizontal="right" vertical="center"/>
      <protection hidden="1"/>
    </xf>
    <xf numFmtId="166" fontId="28" fillId="9" borderId="29" xfId="3" applyNumberFormat="1" applyFont="1" applyFill="1" applyBorder="1" applyAlignment="1" applyProtection="1">
      <alignment horizontal="center" vertical="center"/>
      <protection hidden="1"/>
    </xf>
    <xf numFmtId="0" fontId="28" fillId="9" borderId="29" xfId="3" applyFont="1" applyFill="1" applyBorder="1" applyAlignment="1" applyProtection="1">
      <alignment horizontal="center" vertical="center"/>
      <protection hidden="1"/>
    </xf>
    <xf numFmtId="164" fontId="9" fillId="9" borderId="29" xfId="3" applyNumberFormat="1" applyFont="1" applyFill="1" applyBorder="1" applyAlignment="1" applyProtection="1">
      <alignment horizontal="center" vertical="center"/>
      <protection locked="0"/>
    </xf>
    <xf numFmtId="0" fontId="28" fillId="9" borderId="29" xfId="3" quotePrefix="1" applyFont="1" applyFill="1" applyBorder="1" applyAlignment="1" applyProtection="1">
      <alignment horizontal="center" vertical="center"/>
      <protection hidden="1"/>
    </xf>
    <xf numFmtId="20" fontId="28" fillId="9" borderId="29" xfId="3" applyNumberFormat="1" applyFont="1" applyFill="1" applyBorder="1" applyAlignment="1" applyProtection="1">
      <alignment horizontal="center" vertical="center"/>
      <protection hidden="1"/>
    </xf>
    <xf numFmtId="0" fontId="46" fillId="5" borderId="29" xfId="3" applyFont="1" applyFill="1" applyBorder="1" applyAlignment="1">
      <alignment horizontal="left" vertical="center"/>
    </xf>
    <xf numFmtId="165" fontId="9" fillId="5" borderId="29" xfId="3" applyNumberFormat="1" applyFont="1" applyFill="1" applyBorder="1" applyAlignment="1" applyProtection="1">
      <alignment horizontal="left" vertical="center"/>
      <protection hidden="1"/>
    </xf>
    <xf numFmtId="0" fontId="27" fillId="5" borderId="29" xfId="3" applyFont="1" applyFill="1" applyBorder="1" applyAlignment="1" applyProtection="1">
      <alignment horizontal="right" vertical="center"/>
      <protection hidden="1"/>
    </xf>
    <xf numFmtId="166" fontId="28" fillId="5" borderId="29" xfId="3" applyNumberFormat="1" applyFont="1" applyFill="1" applyBorder="1" applyAlignment="1" applyProtection="1">
      <alignment horizontal="center" vertical="center"/>
      <protection hidden="1"/>
    </xf>
    <xf numFmtId="0" fontId="28" fillId="5" borderId="29" xfId="3" applyFont="1" applyFill="1" applyBorder="1" applyAlignment="1" applyProtection="1">
      <alignment horizontal="center" vertical="center"/>
      <protection hidden="1"/>
    </xf>
    <xf numFmtId="164" fontId="9" fillId="5" borderId="29" xfId="3" applyNumberFormat="1" applyFont="1" applyFill="1" applyBorder="1" applyAlignment="1" applyProtection="1">
      <alignment horizontal="center" vertical="center"/>
      <protection locked="0"/>
    </xf>
    <xf numFmtId="0" fontId="28" fillId="5" borderId="29" xfId="3" quotePrefix="1" applyFont="1" applyFill="1" applyBorder="1" applyAlignment="1" applyProtection="1">
      <alignment horizontal="center" vertical="center"/>
      <protection hidden="1"/>
    </xf>
    <xf numFmtId="20" fontId="28" fillId="5" borderId="29" xfId="3" applyNumberFormat="1" applyFont="1" applyFill="1" applyBorder="1" applyAlignment="1" applyProtection="1">
      <alignment horizontal="center" vertical="center"/>
      <protection hidden="1"/>
    </xf>
    <xf numFmtId="165" fontId="2" fillId="0" borderId="30" xfId="3" applyNumberFormat="1" applyFont="1" applyBorder="1" applyAlignment="1" applyProtection="1">
      <alignment horizontal="left"/>
      <protection locked="0"/>
    </xf>
    <xf numFmtId="20" fontId="2" fillId="0" borderId="31" xfId="3" applyNumberFormat="1" applyFont="1" applyBorder="1" applyAlignment="1" applyProtection="1">
      <alignment horizontal="center"/>
      <protection locked="0"/>
    </xf>
    <xf numFmtId="165" fontId="2" fillId="0" borderId="32" xfId="3" applyNumberFormat="1" applyFont="1" applyBorder="1" applyAlignment="1" applyProtection="1">
      <alignment horizontal="left"/>
      <protection locked="0"/>
    </xf>
    <xf numFmtId="20" fontId="2" fillId="0" borderId="33" xfId="3" applyNumberFormat="1" applyFont="1" applyBorder="1" applyAlignment="1" applyProtection="1">
      <alignment horizontal="center"/>
      <protection locked="0"/>
    </xf>
    <xf numFmtId="165" fontId="2" fillId="0" borderId="34" xfId="3" applyNumberFormat="1" applyFont="1" applyBorder="1" applyAlignment="1" applyProtection="1">
      <alignment horizontal="left"/>
      <protection locked="0"/>
    </xf>
    <xf numFmtId="20" fontId="2" fillId="0" borderId="35" xfId="3" applyNumberFormat="1" applyFont="1" applyBorder="1" applyAlignment="1" applyProtection="1">
      <alignment horizontal="center"/>
      <protection locked="0"/>
    </xf>
    <xf numFmtId="167" fontId="2" fillId="0" borderId="36" xfId="3" applyNumberFormat="1" applyFont="1" applyBorder="1" applyAlignment="1" applyProtection="1">
      <alignment horizontal="center"/>
      <protection locked="0"/>
    </xf>
    <xf numFmtId="167" fontId="2" fillId="0" borderId="37" xfId="3" applyNumberFormat="1" applyFont="1" applyBorder="1" applyAlignment="1" applyProtection="1">
      <alignment horizontal="center"/>
      <protection locked="0"/>
    </xf>
    <xf numFmtId="167" fontId="2" fillId="0" borderId="38" xfId="3" applyNumberFormat="1" applyFont="1" applyBorder="1" applyAlignment="1" applyProtection="1">
      <alignment horizontal="center"/>
      <protection locked="0"/>
    </xf>
    <xf numFmtId="0" fontId="2" fillId="0" borderId="39" xfId="3" applyFont="1" applyBorder="1" applyAlignment="1" applyProtection="1">
      <alignment horizontal="left"/>
      <protection locked="0"/>
    </xf>
    <xf numFmtId="0" fontId="2" fillId="0" borderId="40" xfId="3" applyFont="1" applyBorder="1" applyAlignment="1" applyProtection="1">
      <alignment horizontal="left" vertical="top"/>
      <protection locked="0"/>
    </xf>
    <xf numFmtId="0" fontId="47" fillId="0" borderId="0" xfId="8" applyFont="1" applyAlignment="1">
      <alignment horizontal="left" vertical="top"/>
    </xf>
    <xf numFmtId="0" fontId="48" fillId="0" borderId="0" xfId="8" applyFont="1"/>
    <xf numFmtId="0" fontId="49" fillId="5" borderId="18" xfId="8" applyFont="1" applyFill="1" applyBorder="1" applyAlignment="1">
      <alignment vertical="top"/>
    </xf>
    <xf numFmtId="0" fontId="48" fillId="5" borderId="20" xfId="8" applyFont="1" applyFill="1" applyBorder="1" applyProtection="1">
      <protection hidden="1"/>
    </xf>
    <xf numFmtId="0" fontId="50" fillId="5" borderId="20" xfId="11" applyFont="1" applyFill="1" applyBorder="1" applyAlignment="1">
      <alignment horizontal="center"/>
    </xf>
    <xf numFmtId="0" fontId="48" fillId="5" borderId="19" xfId="8" applyFont="1" applyFill="1" applyBorder="1" applyProtection="1">
      <protection hidden="1"/>
    </xf>
    <xf numFmtId="0" fontId="51" fillId="5" borderId="17" xfId="8" applyFont="1" applyFill="1" applyBorder="1" applyAlignment="1">
      <alignment vertical="top"/>
    </xf>
    <xf numFmtId="0" fontId="48" fillId="5" borderId="0" xfId="8" applyFont="1" applyFill="1" applyProtection="1">
      <protection hidden="1"/>
    </xf>
    <xf numFmtId="164" fontId="52" fillId="5" borderId="0" xfId="11" applyNumberFormat="1" applyFont="1" applyFill="1" applyAlignment="1">
      <alignment horizontal="center"/>
    </xf>
    <xf numFmtId="0" fontId="48" fillId="5" borderId="6" xfId="8" applyFont="1" applyFill="1" applyBorder="1" applyProtection="1">
      <protection hidden="1"/>
    </xf>
    <xf numFmtId="0" fontId="48" fillId="5" borderId="17" xfId="8" applyFont="1" applyFill="1" applyBorder="1" applyProtection="1">
      <protection hidden="1"/>
    </xf>
    <xf numFmtId="0" fontId="48" fillId="5" borderId="0" xfId="13" applyFont="1" applyFill="1" applyProtection="1">
      <protection hidden="1"/>
    </xf>
    <xf numFmtId="0" fontId="49" fillId="5" borderId="17" xfId="8" applyFont="1" applyFill="1" applyBorder="1" applyAlignment="1">
      <alignment vertical="top"/>
    </xf>
    <xf numFmtId="0" fontId="54" fillId="5" borderId="0" xfId="8" applyFont="1" applyFill="1" applyAlignment="1" applyProtection="1">
      <alignment horizontal="center"/>
      <protection hidden="1"/>
    </xf>
    <xf numFmtId="0" fontId="55" fillId="5" borderId="0" xfId="3" applyFont="1" applyFill="1" applyProtection="1">
      <protection hidden="1"/>
    </xf>
    <xf numFmtId="0" fontId="48" fillId="5" borderId="0" xfId="3" applyFont="1" applyFill="1" applyProtection="1">
      <protection hidden="1"/>
    </xf>
    <xf numFmtId="0" fontId="56" fillId="4" borderId="1" xfId="2" applyFont="1" applyFill="1" applyBorder="1" applyAlignment="1" applyProtection="1">
      <alignment horizontal="center" vertical="center" wrapText="1"/>
      <protection hidden="1"/>
    </xf>
    <xf numFmtId="0" fontId="57" fillId="5" borderId="0" xfId="2" applyFont="1" applyFill="1" applyBorder="1" applyAlignment="1" applyProtection="1">
      <protection hidden="1"/>
    </xf>
    <xf numFmtId="0" fontId="58" fillId="5" borderId="0" xfId="3" applyFont="1" applyFill="1" applyProtection="1">
      <protection hidden="1"/>
    </xf>
    <xf numFmtId="0" fontId="57" fillId="5" borderId="0" xfId="2" applyFont="1" applyFill="1" applyBorder="1" applyAlignment="1" applyProtection="1">
      <alignment horizontal="left"/>
      <protection hidden="1"/>
    </xf>
    <xf numFmtId="0" fontId="56" fillId="4" borderId="1" xfId="1" applyFont="1" applyFill="1" applyBorder="1" applyAlignment="1" applyProtection="1">
      <alignment horizontal="center" vertical="center" wrapText="1"/>
      <protection hidden="1"/>
    </xf>
    <xf numFmtId="0" fontId="58" fillId="5" borderId="0" xfId="14" applyFont="1" applyFill="1" applyProtection="1">
      <protection hidden="1"/>
    </xf>
    <xf numFmtId="0" fontId="59" fillId="5" borderId="17" xfId="8" applyFont="1" applyFill="1" applyBorder="1" applyAlignment="1" applyProtection="1">
      <alignment horizontal="left"/>
      <protection hidden="1"/>
    </xf>
    <xf numFmtId="0" fontId="59" fillId="5" borderId="0" xfId="8" applyFont="1" applyFill="1" applyAlignment="1" applyProtection="1">
      <alignment horizontal="left"/>
      <protection hidden="1"/>
    </xf>
    <xf numFmtId="0" fontId="59" fillId="5" borderId="0" xfId="8" applyFont="1" applyFill="1" applyAlignment="1" applyProtection="1">
      <alignment horizontal="center"/>
      <protection hidden="1"/>
    </xf>
    <xf numFmtId="0" fontId="48" fillId="5" borderId="0" xfId="10" applyFont="1" applyFill="1" applyProtection="1">
      <protection hidden="1"/>
    </xf>
    <xf numFmtId="0" fontId="58" fillId="5" borderId="0" xfId="4" applyFont="1" applyFill="1" applyProtection="1">
      <protection hidden="1"/>
    </xf>
    <xf numFmtId="0" fontId="53" fillId="5" borderId="0" xfId="4" applyFont="1" applyFill="1" applyProtection="1">
      <protection hidden="1"/>
    </xf>
    <xf numFmtId="0" fontId="48" fillId="5" borderId="0" xfId="7" applyFont="1" applyFill="1" applyProtection="1">
      <protection hidden="1"/>
    </xf>
    <xf numFmtId="0" fontId="48" fillId="5" borderId="0" xfId="6" applyFont="1" applyFill="1" applyProtection="1">
      <protection hidden="1"/>
    </xf>
    <xf numFmtId="0" fontId="48" fillId="5" borderId="0" xfId="4" applyFont="1" applyFill="1" applyProtection="1">
      <protection hidden="1"/>
    </xf>
    <xf numFmtId="0" fontId="48" fillId="5" borderId="0" xfId="8" applyFont="1" applyFill="1"/>
    <xf numFmtId="0" fontId="60" fillId="5" borderId="0" xfId="8" applyFont="1" applyFill="1" applyProtection="1">
      <protection hidden="1"/>
    </xf>
    <xf numFmtId="0" fontId="48" fillId="5" borderId="16" xfId="8" applyFont="1" applyFill="1" applyBorder="1" applyProtection="1">
      <protection hidden="1"/>
    </xf>
    <xf numFmtId="0" fontId="48" fillId="5" borderId="15" xfId="8" applyFont="1" applyFill="1" applyBorder="1" applyProtection="1">
      <protection hidden="1"/>
    </xf>
    <xf numFmtId="0" fontId="48" fillId="5" borderId="14" xfId="8" applyFont="1" applyFill="1" applyBorder="1" applyProtection="1">
      <protection hidden="1"/>
    </xf>
    <xf numFmtId="0" fontId="61" fillId="5" borderId="0" xfId="9" applyFont="1" applyFill="1" applyProtection="1">
      <protection hidden="1"/>
    </xf>
    <xf numFmtId="0" fontId="48" fillId="5" borderId="0" xfId="9" applyFont="1" applyFill="1" applyProtection="1">
      <protection hidden="1"/>
    </xf>
    <xf numFmtId="0" fontId="48" fillId="5" borderId="0" xfId="5" applyFont="1" applyFill="1" applyProtection="1">
      <protection hidden="1"/>
    </xf>
    <xf numFmtId="0" fontId="48" fillId="5" borderId="0" xfId="5" quotePrefix="1" applyFont="1" applyFill="1" applyProtection="1">
      <protection hidden="1"/>
    </xf>
    <xf numFmtId="0" fontId="56" fillId="5" borderId="0" xfId="1" applyFont="1" applyFill="1" applyBorder="1" applyAlignment="1" applyProtection="1">
      <protection hidden="1"/>
    </xf>
    <xf numFmtId="0" fontId="55" fillId="5" borderId="0" xfId="8" applyFont="1" applyFill="1" applyAlignment="1" applyProtection="1">
      <alignment horizontal="center" vertical="top"/>
      <protection hidden="1"/>
    </xf>
    <xf numFmtId="0" fontId="1" fillId="0" borderId="20" xfId="8" applyBorder="1"/>
    <xf numFmtId="0" fontId="1" fillId="0" borderId="15" xfId="8" applyBorder="1"/>
    <xf numFmtId="0" fontId="5" fillId="5" borderId="0" xfId="3" applyFont="1" applyFill="1" applyAlignment="1" applyProtection="1">
      <alignment horizontal="left" vertical="top"/>
      <protection hidden="1"/>
    </xf>
    <xf numFmtId="0" fontId="63" fillId="9" borderId="29" xfId="3" applyFont="1" applyFill="1" applyBorder="1" applyAlignment="1">
      <alignment horizontal="left" vertical="center"/>
    </xf>
    <xf numFmtId="165" fontId="63" fillId="9" borderId="29" xfId="3" applyNumberFormat="1" applyFont="1" applyFill="1" applyBorder="1" applyAlignment="1" applyProtection="1">
      <alignment horizontal="left" vertical="center"/>
      <protection hidden="1"/>
    </xf>
    <xf numFmtId="0" fontId="63" fillId="9" borderId="29" xfId="3" applyFont="1" applyFill="1" applyBorder="1" applyAlignment="1" applyProtection="1">
      <alignment horizontal="right" vertical="center"/>
      <protection hidden="1"/>
    </xf>
    <xf numFmtId="166" fontId="63" fillId="9" borderId="29" xfId="3" applyNumberFormat="1" applyFont="1" applyFill="1" applyBorder="1" applyAlignment="1" applyProtection="1">
      <alignment horizontal="center" vertical="center"/>
      <protection hidden="1"/>
    </xf>
    <xf numFmtId="0" fontId="63" fillId="9" borderId="29" xfId="3" applyFont="1" applyFill="1" applyBorder="1" applyAlignment="1" applyProtection="1">
      <alignment horizontal="center" vertical="center"/>
      <protection hidden="1"/>
    </xf>
    <xf numFmtId="164" fontId="63" fillId="9" borderId="29" xfId="3" applyNumberFormat="1" applyFont="1" applyFill="1" applyBorder="1" applyAlignment="1" applyProtection="1">
      <alignment horizontal="center" vertical="center"/>
      <protection locked="0"/>
    </xf>
    <xf numFmtId="0" fontId="63" fillId="9" borderId="29" xfId="3" quotePrefix="1" applyFont="1" applyFill="1" applyBorder="1" applyAlignment="1" applyProtection="1">
      <alignment horizontal="center" vertical="center"/>
      <protection hidden="1"/>
    </xf>
    <xf numFmtId="164" fontId="63" fillId="9" borderId="29" xfId="3" applyNumberFormat="1" applyFont="1" applyFill="1" applyBorder="1" applyAlignment="1" applyProtection="1">
      <alignment horizontal="right" vertical="center"/>
      <protection locked="0"/>
    </xf>
    <xf numFmtId="20" fontId="63" fillId="9" borderId="29" xfId="3" applyNumberFormat="1" applyFont="1" applyFill="1" applyBorder="1" applyAlignment="1" applyProtection="1">
      <alignment horizontal="center" vertical="center"/>
      <protection hidden="1"/>
    </xf>
    <xf numFmtId="0" fontId="63" fillId="5" borderId="29" xfId="3" applyFont="1" applyFill="1" applyBorder="1" applyAlignment="1">
      <alignment horizontal="left" vertical="center"/>
    </xf>
    <xf numFmtId="165" fontId="63" fillId="5" borderId="29" xfId="3" applyNumberFormat="1" applyFont="1" applyFill="1" applyBorder="1" applyAlignment="1" applyProtection="1">
      <alignment horizontal="left" vertical="center"/>
      <protection hidden="1"/>
    </xf>
    <xf numFmtId="0" fontId="63" fillId="5" borderId="29" xfId="3" applyFont="1" applyFill="1" applyBorder="1" applyAlignment="1" applyProtection="1">
      <alignment horizontal="right" vertical="center"/>
      <protection hidden="1"/>
    </xf>
    <xf numFmtId="166" fontId="63" fillId="5" borderId="29" xfId="3" applyNumberFormat="1" applyFont="1" applyFill="1" applyBorder="1" applyAlignment="1" applyProtection="1">
      <alignment horizontal="center" vertical="center"/>
      <protection hidden="1"/>
    </xf>
    <xf numFmtId="0" fontId="63" fillId="5" borderId="29" xfId="3" applyFont="1" applyFill="1" applyBorder="1" applyAlignment="1" applyProtection="1">
      <alignment horizontal="center" vertical="center"/>
      <protection hidden="1"/>
    </xf>
    <xf numFmtId="164" fontId="63" fillId="5" borderId="29" xfId="3" applyNumberFormat="1" applyFont="1" applyFill="1" applyBorder="1" applyAlignment="1" applyProtection="1">
      <alignment horizontal="center" vertical="center"/>
      <protection locked="0"/>
    </xf>
    <xf numFmtId="0" fontId="63" fillId="5" borderId="29" xfId="3" quotePrefix="1" applyFont="1" applyFill="1" applyBorder="1" applyAlignment="1" applyProtection="1">
      <alignment horizontal="center" vertical="center"/>
      <protection hidden="1"/>
    </xf>
    <xf numFmtId="164" fontId="63" fillId="5" borderId="29" xfId="3" applyNumberFormat="1" applyFont="1" applyFill="1" applyBorder="1" applyAlignment="1" applyProtection="1">
      <alignment horizontal="right" vertical="center"/>
      <protection locked="0"/>
    </xf>
    <xf numFmtId="20" fontId="63" fillId="5" borderId="29" xfId="3" applyNumberFormat="1" applyFont="1" applyFill="1" applyBorder="1" applyAlignment="1" applyProtection="1">
      <alignment horizontal="center" vertical="center"/>
      <protection hidden="1"/>
    </xf>
    <xf numFmtId="0" fontId="64" fillId="9" borderId="29" xfId="3" applyFont="1" applyFill="1" applyBorder="1" applyAlignment="1">
      <alignment horizontal="left" vertical="center"/>
    </xf>
    <xf numFmtId="0" fontId="48" fillId="0" borderId="0" xfId="3" applyFont="1"/>
    <xf numFmtId="4" fontId="9" fillId="8" borderId="0" xfId="3" applyNumberFormat="1" applyFont="1" applyFill="1" applyAlignment="1" applyProtection="1">
      <alignment horizontal="right" vertical="center"/>
      <protection locked="0"/>
    </xf>
    <xf numFmtId="4" fontId="9" fillId="5" borderId="0" xfId="3" applyNumberFormat="1" applyFont="1" applyFill="1" applyAlignment="1" applyProtection="1">
      <alignment horizontal="right"/>
      <protection hidden="1"/>
    </xf>
    <xf numFmtId="4" fontId="9" fillId="5" borderId="29" xfId="3" applyNumberFormat="1" applyFont="1" applyFill="1" applyBorder="1" applyAlignment="1" applyProtection="1">
      <alignment horizontal="right" vertical="center"/>
      <protection locked="0"/>
    </xf>
    <xf numFmtId="4" fontId="9" fillId="9" borderId="29" xfId="3" applyNumberFormat="1" applyFont="1" applyFill="1" applyBorder="1" applyAlignment="1" applyProtection="1">
      <alignment horizontal="right" vertical="center"/>
      <protection locked="0"/>
    </xf>
    <xf numFmtId="0" fontId="48" fillId="0" borderId="0" xfId="3" applyFont="1" applyProtection="1">
      <protection hidden="1"/>
    </xf>
    <xf numFmtId="0" fontId="55" fillId="0" borderId="0" xfId="3" applyFont="1" applyAlignment="1" applyProtection="1">
      <alignment horizontal="center"/>
      <protection hidden="1"/>
    </xf>
    <xf numFmtId="0" fontId="48" fillId="0" borderId="4" xfId="3" applyFont="1" applyBorder="1" applyProtection="1">
      <protection hidden="1"/>
    </xf>
    <xf numFmtId="0" fontId="57" fillId="0" borderId="0" xfId="1" applyFont="1" applyFill="1" applyBorder="1" applyAlignment="1" applyProtection="1">
      <alignment horizontal="center"/>
      <protection hidden="1"/>
    </xf>
    <xf numFmtId="0" fontId="66" fillId="0" borderId="0" xfId="3" applyFont="1" applyAlignment="1" applyProtection="1">
      <alignment horizontal="center"/>
      <protection hidden="1"/>
    </xf>
    <xf numFmtId="0" fontId="68" fillId="0" borderId="0" xfId="3" applyFont="1" applyAlignment="1" applyProtection="1">
      <alignment horizontal="center"/>
      <protection hidden="1"/>
    </xf>
    <xf numFmtId="0" fontId="54" fillId="0" borderId="0" xfId="3" applyFont="1" applyAlignment="1" applyProtection="1">
      <alignment horizontal="center"/>
      <protection hidden="1"/>
    </xf>
    <xf numFmtId="0" fontId="69" fillId="0" borderId="0" xfId="3" applyFont="1" applyProtection="1">
      <protection hidden="1"/>
    </xf>
    <xf numFmtId="0" fontId="48" fillId="0" borderId="0" xfId="3" applyFont="1" applyAlignment="1" applyProtection="1">
      <alignment horizontal="center"/>
      <protection hidden="1"/>
    </xf>
    <xf numFmtId="0" fontId="70" fillId="0" borderId="0" xfId="3" applyFont="1" applyProtection="1">
      <protection hidden="1"/>
    </xf>
    <xf numFmtId="0" fontId="73" fillId="0" borderId="0" xfId="3" applyFont="1" applyAlignment="1" applyProtection="1">
      <alignment horizontal="left"/>
      <protection hidden="1"/>
    </xf>
    <xf numFmtId="0" fontId="74" fillId="4" borderId="1" xfId="2" applyFont="1" applyFill="1" applyBorder="1" applyAlignment="1" applyProtection="1">
      <alignment horizontal="center" vertical="center" wrapText="1"/>
      <protection hidden="1"/>
    </xf>
    <xf numFmtId="0" fontId="76" fillId="0" borderId="0" xfId="3" applyFont="1" applyProtection="1">
      <protection hidden="1"/>
    </xf>
    <xf numFmtId="0" fontId="48" fillId="0" borderId="3" xfId="3" applyFont="1" applyBorder="1" applyProtection="1">
      <protection hidden="1"/>
    </xf>
    <xf numFmtId="0" fontId="48" fillId="0" borderId="2" xfId="3" applyFont="1" applyBorder="1" applyProtection="1">
      <protection hidden="1"/>
    </xf>
    <xf numFmtId="0" fontId="48" fillId="0" borderId="0" xfId="3" applyFont="1" applyAlignment="1">
      <alignment horizontal="center"/>
    </xf>
    <xf numFmtId="0" fontId="62" fillId="9" borderId="18" xfId="12" applyFont="1" applyFill="1" applyBorder="1" applyAlignment="1" applyProtection="1">
      <alignment vertical="center"/>
      <protection hidden="1"/>
    </xf>
    <xf numFmtId="0" fontId="7" fillId="9" borderId="20" xfId="8" applyFont="1" applyFill="1" applyBorder="1" applyAlignment="1" applyProtection="1">
      <alignment horizontal="center"/>
      <protection hidden="1"/>
    </xf>
    <xf numFmtId="0" fontId="2" fillId="9" borderId="20" xfId="8" applyFont="1" applyFill="1" applyBorder="1" applyProtection="1">
      <protection hidden="1"/>
    </xf>
    <xf numFmtId="0" fontId="62" fillId="9" borderId="16" xfId="12" applyFont="1" applyFill="1" applyBorder="1" applyAlignment="1" applyProtection="1">
      <alignment vertical="top"/>
      <protection hidden="1"/>
    </xf>
    <xf numFmtId="0" fontId="7" fillId="9" borderId="15" xfId="8" applyFont="1" applyFill="1" applyBorder="1" applyAlignment="1" applyProtection="1">
      <alignment horizontal="center"/>
      <protection hidden="1"/>
    </xf>
    <xf numFmtId="0" fontId="2" fillId="9" borderId="15" xfId="8" applyFont="1" applyFill="1" applyBorder="1" applyProtection="1">
      <protection hidden="1"/>
    </xf>
    <xf numFmtId="0" fontId="1" fillId="0" borderId="41" xfId="8" applyBorder="1"/>
    <xf numFmtId="0" fontId="48" fillId="0" borderId="42" xfId="8" applyFont="1" applyBorder="1"/>
    <xf numFmtId="0" fontId="48" fillId="0" borderId="14" xfId="8" applyFont="1" applyBorder="1"/>
    <xf numFmtId="0" fontId="65" fillId="0" borderId="0" xfId="3" applyFont="1" applyAlignment="1">
      <alignment horizontal="left"/>
    </xf>
    <xf numFmtId="0" fontId="65" fillId="0" borderId="0" xfId="3" applyFont="1" applyAlignment="1">
      <alignment horizontal="left" vertical="top"/>
    </xf>
  </cellXfs>
  <cellStyles count="16">
    <cellStyle name="Hyperlink_Original_MitPaus2" xfId="2" xr:uid="{00000000-0005-0000-0000-000001000000}"/>
    <cellStyle name="Link" xfId="1" builtinId="8"/>
    <cellStyle name="Standard" xfId="0" builtinId="0"/>
    <cellStyle name="Standard 2" xfId="3" xr:uid="{00000000-0005-0000-0000-000003000000}"/>
    <cellStyle name="Standard_Arbeitsdatei_Original_MitPaus2" xfId="4" xr:uid="{00000000-0005-0000-0000-000004000000}"/>
    <cellStyle name="Standard_B1Pos" xfId="5" xr:uid="{00000000-0005-0000-0000-000005000000}"/>
    <cellStyle name="Standard_B1Pos_Original_MitPaus2" xfId="6" xr:uid="{00000000-0005-0000-0000-000006000000}"/>
    <cellStyle name="Standard_BEinfach_Original_MitPaus2" xfId="7" xr:uid="{00000000-0005-0000-0000-000007000000}"/>
    <cellStyle name="Standard_Info_Original_MitPaus2" xfId="8" xr:uid="{00000000-0005-0000-0000-000008000000}"/>
    <cellStyle name="Standard_Jahr1999 2" xfId="9" xr:uid="{00000000-0005-0000-0000-000009000000}"/>
    <cellStyle name="Standard_Jahr1999_Original_MitPaus2" xfId="10" xr:uid="{00000000-0005-0000-0000-00000A000000}"/>
    <cellStyle name="Standard_Kassbuch_Original_MitPaus2" xfId="11" xr:uid="{00000000-0005-0000-0000-00000B000000}"/>
    <cellStyle name="Standard_Projekte" xfId="12" xr:uid="{00000000-0005-0000-0000-00000C000000}"/>
    <cellStyle name="Standard_Projekte_Original_MitPaus2" xfId="13" xr:uid="{00000000-0005-0000-0000-00000D000000}"/>
    <cellStyle name="Standard_Prozente_Original_MitPaus2" xfId="14" xr:uid="{00000000-0005-0000-0000-00000E000000}"/>
    <cellStyle name="Standard_Stunden" xfId="15" xr:uid="{00000000-0005-0000-0000-00000F000000}"/>
  </cellStyles>
  <dxfs count="30">
    <dxf>
      <fill>
        <patternFill>
          <bgColor indexed="40"/>
        </patternFill>
      </fill>
    </dxf>
    <dxf>
      <fill>
        <patternFill>
          <bgColor indexed="22"/>
        </patternFill>
      </fill>
    </dxf>
    <dxf>
      <fill>
        <patternFill>
          <bgColor indexed="40"/>
        </patternFill>
      </fill>
    </dxf>
    <dxf>
      <fill>
        <patternFill>
          <bgColor indexed="22"/>
        </patternFill>
      </fill>
    </dxf>
    <dxf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ill>
        <patternFill>
          <bgColor indexed="40"/>
        </patternFill>
      </fill>
    </dxf>
    <dxf>
      <fill>
        <patternFill>
          <bgColor indexed="22"/>
        </patternFill>
      </fill>
    </dxf>
    <dxf>
      <fill>
        <patternFill>
          <bgColor indexed="40"/>
        </patternFill>
      </fill>
    </dxf>
    <dxf>
      <fill>
        <patternFill>
          <bgColor indexed="22"/>
        </patternFill>
      </fill>
    </dxf>
    <dxf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ill>
        <patternFill>
          <bgColor indexed="40"/>
        </patternFill>
      </fill>
    </dxf>
    <dxf>
      <fill>
        <patternFill>
          <bgColor indexed="22"/>
        </patternFill>
      </fill>
    </dxf>
    <dxf>
      <fill>
        <patternFill>
          <bgColor indexed="40"/>
        </patternFill>
      </fill>
    </dxf>
    <dxf>
      <fill>
        <patternFill>
          <bgColor indexed="22"/>
        </patternFill>
      </fill>
    </dxf>
    <dxf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ill>
        <patternFill>
          <bgColor indexed="40"/>
        </patternFill>
      </fill>
    </dxf>
    <dxf>
      <fill>
        <patternFill>
          <bgColor indexed="22"/>
        </patternFill>
      </fill>
    </dxf>
    <dxf>
      <fill>
        <patternFill>
          <bgColor indexed="40"/>
        </patternFill>
      </fill>
    </dxf>
    <dxf>
      <fill>
        <patternFill>
          <bgColor indexed="22"/>
        </patternFill>
      </fill>
    </dxf>
    <dxf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ill>
        <patternFill>
          <bgColor indexed="40"/>
        </patternFill>
      </fill>
    </dxf>
    <dxf>
      <fill>
        <patternFill>
          <bgColor indexed="22"/>
        </patternFill>
      </fill>
    </dxf>
    <dxf>
      <fill>
        <patternFill>
          <bgColor indexed="40"/>
        </patternFill>
      </fill>
    </dxf>
    <dxf>
      <fill>
        <patternFill>
          <bgColor indexed="22"/>
        </patternFill>
      </fill>
    </dxf>
    <dxf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1790700</xdr:colOff>
      <xdr:row>36</xdr:row>
      <xdr:rowOff>66675</xdr:rowOff>
    </xdr:from>
    <xdr:to>
      <xdr:col>5</xdr:col>
      <xdr:colOff>457200</xdr:colOff>
      <xdr:row>42</xdr:row>
      <xdr:rowOff>146235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2450" y="4591050"/>
          <a:ext cx="1276350" cy="105111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uvista.de/XZ210.htm" TargetMode="External"/><Relationship Id="rId1" Type="http://schemas.openxmlformats.org/officeDocument/2006/relationships/hyperlink" Target="mailto:info@Auvista.de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showGridLines="0" showRowColHeaders="0" tabSelected="1" workbookViewId="0">
      <pane ySplit="6" topLeftCell="A7" activePane="bottomLeft" state="frozenSplit"/>
      <selection activeCell="C5" sqref="C5"/>
      <selection pane="bottomLeft" activeCell="A7" sqref="A7"/>
    </sheetView>
  </sheetViews>
  <sheetFormatPr baseColWidth="10" defaultRowHeight="12.75" x14ac:dyDescent="0.2"/>
  <cols>
    <col min="1" max="1" width="11.42578125" style="193"/>
    <col min="2" max="2" width="10.28515625" style="193" customWidth="1"/>
    <col min="3" max="3" width="16.85546875" style="193" customWidth="1"/>
    <col min="4" max="4" width="28.140625" style="193" customWidth="1"/>
    <col min="5" max="5" width="11" style="193" customWidth="1"/>
    <col min="6" max="6" width="8.42578125" style="193" customWidth="1"/>
    <col min="7" max="7" width="6.7109375" style="193" customWidth="1"/>
    <col min="8" max="8" width="2.42578125" style="193" customWidth="1"/>
    <col min="9" max="9" width="2.7109375" style="193" customWidth="1"/>
    <col min="10" max="10" width="1.7109375" style="193" customWidth="1"/>
    <col min="11" max="16384" width="11.42578125" style="193"/>
  </cols>
  <sheetData>
    <row r="1" spans="1:11" x14ac:dyDescent="0.2">
      <c r="A1" s="192" t="s">
        <v>17</v>
      </c>
    </row>
    <row r="2" spans="1:11" ht="45" customHeight="1" x14ac:dyDescent="0.7">
      <c r="B2" s="194" t="s">
        <v>17</v>
      </c>
      <c r="C2" s="195"/>
      <c r="D2" s="196" t="s">
        <v>169</v>
      </c>
      <c r="E2" s="195"/>
      <c r="F2" s="195"/>
      <c r="G2" s="195"/>
      <c r="H2" s="195"/>
      <c r="I2" s="197"/>
    </row>
    <row r="3" spans="1:11" ht="15.75" x14ac:dyDescent="0.25">
      <c r="B3" s="198"/>
      <c r="C3" s="199"/>
      <c r="D3" s="200" t="s">
        <v>170</v>
      </c>
      <c r="E3" s="199"/>
      <c r="F3" s="199"/>
      <c r="G3" s="199"/>
      <c r="H3" s="199"/>
      <c r="I3" s="201"/>
    </row>
    <row r="4" spans="1:11" ht="21.95" customHeight="1" x14ac:dyDescent="0.2">
      <c r="B4" s="202"/>
      <c r="C4" s="203"/>
      <c r="D4" s="233" t="s">
        <v>187</v>
      </c>
      <c r="E4" s="199"/>
      <c r="F4" s="199"/>
      <c r="G4" s="199"/>
      <c r="H4" s="199"/>
      <c r="I4" s="201"/>
    </row>
    <row r="5" spans="1:11" ht="27" customHeight="1" x14ac:dyDescent="0.2">
      <c r="A5" s="277" t="s">
        <v>191</v>
      </c>
      <c r="B5" s="278"/>
      <c r="C5" s="279"/>
      <c r="D5" s="279"/>
      <c r="E5" s="279"/>
      <c r="F5" s="279"/>
      <c r="G5" s="279"/>
      <c r="H5" s="234"/>
      <c r="I5" s="234"/>
      <c r="J5" s="283"/>
      <c r="K5" s="284"/>
    </row>
    <row r="6" spans="1:11" ht="27" customHeight="1" x14ac:dyDescent="0.2">
      <c r="A6" s="280" t="s">
        <v>190</v>
      </c>
      <c r="B6" s="281"/>
      <c r="C6" s="282"/>
      <c r="D6" s="282"/>
      <c r="E6" s="282"/>
      <c r="F6" s="282"/>
      <c r="G6" s="282"/>
      <c r="H6" s="235"/>
      <c r="I6" s="235"/>
      <c r="J6" s="235"/>
      <c r="K6" s="285"/>
    </row>
    <row r="7" spans="1:11" ht="15.75" x14ac:dyDescent="0.25">
      <c r="A7" s="192" t="s">
        <v>17</v>
      </c>
      <c r="B7" s="204"/>
      <c r="C7" s="206" t="s">
        <v>98</v>
      </c>
      <c r="D7" s="199"/>
      <c r="E7" s="199"/>
      <c r="F7" s="199"/>
      <c r="G7" s="199"/>
      <c r="H7" s="199"/>
      <c r="I7" s="201"/>
    </row>
    <row r="8" spans="1:11" x14ac:dyDescent="0.2">
      <c r="B8" s="202"/>
      <c r="C8" s="207" t="s">
        <v>186</v>
      </c>
      <c r="D8" s="199"/>
      <c r="E8" s="199"/>
      <c r="F8" s="199"/>
      <c r="G8" s="199"/>
      <c r="H8" s="199"/>
      <c r="I8" s="201"/>
    </row>
    <row r="9" spans="1:11" x14ac:dyDescent="0.2">
      <c r="B9" s="202"/>
      <c r="C9" s="207" t="s">
        <v>97</v>
      </c>
      <c r="D9" s="199"/>
      <c r="E9" s="199"/>
      <c r="F9" s="199"/>
      <c r="G9" s="199"/>
      <c r="H9" s="199"/>
      <c r="I9" s="201"/>
    </row>
    <row r="10" spans="1:11" x14ac:dyDescent="0.2">
      <c r="B10" s="202"/>
      <c r="C10" s="207" t="s">
        <v>96</v>
      </c>
      <c r="D10" s="199"/>
      <c r="E10" s="199"/>
      <c r="F10" s="199"/>
      <c r="G10" s="199"/>
      <c r="H10" s="199"/>
      <c r="I10" s="201"/>
    </row>
    <row r="11" spans="1:11" x14ac:dyDescent="0.2">
      <c r="B11" s="202"/>
      <c r="C11" s="207" t="s">
        <v>159</v>
      </c>
      <c r="D11" s="199"/>
      <c r="E11" s="199"/>
      <c r="F11" s="199"/>
      <c r="G11" s="199"/>
      <c r="H11" s="199"/>
      <c r="I11" s="201"/>
    </row>
    <row r="12" spans="1:11" x14ac:dyDescent="0.2">
      <c r="B12" s="202"/>
      <c r="C12" s="207" t="s">
        <v>94</v>
      </c>
      <c r="D12" s="205"/>
      <c r="E12" s="199"/>
      <c r="F12" s="199"/>
      <c r="G12" s="199"/>
      <c r="H12" s="199"/>
      <c r="I12" s="201"/>
    </row>
    <row r="13" spans="1:11" x14ac:dyDescent="0.2">
      <c r="B13" s="202"/>
      <c r="C13" s="207" t="s">
        <v>93</v>
      </c>
      <c r="D13" s="205"/>
      <c r="E13" s="199"/>
      <c r="F13" s="199"/>
      <c r="G13" s="199"/>
      <c r="H13" s="199"/>
      <c r="I13" s="201"/>
    </row>
    <row r="14" spans="1:11" x14ac:dyDescent="0.2">
      <c r="B14" s="202"/>
      <c r="C14" s="207" t="s">
        <v>92</v>
      </c>
      <c r="D14" s="205"/>
      <c r="E14" s="199"/>
      <c r="F14" s="199"/>
      <c r="G14" s="199"/>
      <c r="H14" s="199"/>
      <c r="I14" s="201"/>
    </row>
    <row r="15" spans="1:11" ht="6" customHeight="1" thickBot="1" x14ac:dyDescent="0.25">
      <c r="B15" s="202"/>
      <c r="C15" s="203"/>
      <c r="D15" s="205"/>
      <c r="E15" s="199"/>
      <c r="F15" s="199"/>
      <c r="G15" s="199"/>
      <c r="H15" s="199"/>
      <c r="I15" s="201"/>
    </row>
    <row r="16" spans="1:11" x14ac:dyDescent="0.2">
      <c r="B16" s="202"/>
      <c r="C16" s="208" t="s">
        <v>16</v>
      </c>
      <c r="D16" s="207" t="s">
        <v>15</v>
      </c>
      <c r="E16" s="199"/>
      <c r="F16" s="199"/>
      <c r="G16" s="199"/>
      <c r="H16" s="199"/>
      <c r="I16" s="201"/>
    </row>
    <row r="17" spans="2:9" ht="2.1" customHeight="1" thickBot="1" x14ac:dyDescent="0.3">
      <c r="B17" s="202"/>
      <c r="C17" s="209"/>
      <c r="D17" s="207"/>
      <c r="E17" s="199"/>
      <c r="F17" s="199"/>
      <c r="G17" s="199"/>
      <c r="H17" s="199"/>
      <c r="I17" s="201"/>
    </row>
    <row r="18" spans="2:9" ht="15.75" x14ac:dyDescent="0.25">
      <c r="B18" s="202"/>
      <c r="C18" s="208" t="s">
        <v>14</v>
      </c>
      <c r="D18" s="210" t="s">
        <v>171</v>
      </c>
      <c r="E18" s="199"/>
      <c r="F18" s="199"/>
      <c r="G18" s="199"/>
      <c r="H18" s="199"/>
      <c r="I18" s="201"/>
    </row>
    <row r="19" spans="2:9" ht="2.1" customHeight="1" thickBot="1" x14ac:dyDescent="0.3">
      <c r="B19" s="202"/>
      <c r="C19" s="211"/>
      <c r="D19" s="210"/>
      <c r="E19" s="199"/>
      <c r="F19" s="199"/>
      <c r="G19" s="199"/>
      <c r="H19" s="199"/>
      <c r="I19" s="201"/>
    </row>
    <row r="20" spans="2:9" x14ac:dyDescent="0.2">
      <c r="B20" s="202"/>
      <c r="C20" s="212" t="s">
        <v>13</v>
      </c>
      <c r="D20" s="207" t="s">
        <v>160</v>
      </c>
      <c r="E20" s="199"/>
      <c r="F20" s="199"/>
      <c r="G20" s="199"/>
      <c r="H20" s="199"/>
      <c r="I20" s="201"/>
    </row>
    <row r="21" spans="2:9" ht="2.1" customHeight="1" thickBot="1" x14ac:dyDescent="0.3">
      <c r="B21" s="202"/>
      <c r="C21" s="209"/>
      <c r="D21" s="207"/>
      <c r="E21" s="199"/>
      <c r="F21" s="199"/>
      <c r="G21" s="199"/>
      <c r="H21" s="199"/>
      <c r="I21" s="201"/>
    </row>
    <row r="22" spans="2:9" x14ac:dyDescent="0.2">
      <c r="B22" s="202"/>
      <c r="C22" s="208" t="s">
        <v>144</v>
      </c>
      <c r="D22" s="207" t="s">
        <v>157</v>
      </c>
      <c r="E22" s="199"/>
      <c r="F22" s="199"/>
      <c r="G22" s="199"/>
      <c r="H22" s="199"/>
      <c r="I22" s="201"/>
    </row>
    <row r="23" spans="2:9" ht="2.1" customHeight="1" thickBot="1" x14ac:dyDescent="0.3">
      <c r="B23" s="202"/>
      <c r="C23" s="209"/>
      <c r="D23" s="207"/>
      <c r="E23" s="199"/>
      <c r="F23" s="199"/>
      <c r="G23" s="199"/>
      <c r="H23" s="199"/>
      <c r="I23" s="201"/>
    </row>
    <row r="24" spans="2:9" x14ac:dyDescent="0.2">
      <c r="B24" s="202"/>
      <c r="C24" s="208" t="s">
        <v>12</v>
      </c>
      <c r="D24" s="207" t="s">
        <v>11</v>
      </c>
      <c r="E24" s="199"/>
      <c r="F24" s="199"/>
      <c r="G24" s="199"/>
      <c r="H24" s="199"/>
      <c r="I24" s="201"/>
    </row>
    <row r="25" spans="2:9" ht="2.1" customHeight="1" thickBot="1" x14ac:dyDescent="0.3">
      <c r="B25" s="202"/>
      <c r="C25" s="209"/>
      <c r="D25" s="207"/>
      <c r="E25" s="199"/>
      <c r="F25" s="199"/>
      <c r="G25" s="199"/>
      <c r="H25" s="199"/>
      <c r="I25" s="201"/>
    </row>
    <row r="26" spans="2:9" ht="15.75" x14ac:dyDescent="0.25">
      <c r="B26" s="202"/>
      <c r="C26" s="208" t="s">
        <v>10</v>
      </c>
      <c r="D26" s="213" t="s">
        <v>172</v>
      </c>
      <c r="E26" s="199"/>
      <c r="F26" s="199"/>
      <c r="G26" s="199"/>
      <c r="H26" s="199"/>
      <c r="I26" s="201"/>
    </row>
    <row r="27" spans="2:9" ht="6" customHeight="1" x14ac:dyDescent="0.2">
      <c r="B27" s="202"/>
      <c r="C27" s="203"/>
      <c r="D27" s="205"/>
      <c r="E27" s="199"/>
      <c r="F27" s="199"/>
      <c r="G27" s="199"/>
      <c r="H27" s="199"/>
      <c r="I27" s="201"/>
    </row>
    <row r="28" spans="2:9" hidden="1" x14ac:dyDescent="0.2">
      <c r="B28" s="214"/>
      <c r="C28" s="215"/>
      <c r="D28" s="216"/>
      <c r="E28" s="199"/>
      <c r="F28" s="199"/>
      <c r="G28" s="199"/>
      <c r="H28" s="199"/>
      <c r="I28" s="201"/>
    </row>
    <row r="29" spans="2:9" hidden="1" x14ac:dyDescent="0.2">
      <c r="B29" s="214"/>
      <c r="C29" s="215"/>
      <c r="D29" s="216"/>
      <c r="E29" s="199"/>
      <c r="F29" s="199"/>
      <c r="G29" s="199"/>
      <c r="H29" s="199"/>
      <c r="I29" s="201"/>
    </row>
    <row r="30" spans="2:9" hidden="1" x14ac:dyDescent="0.2">
      <c r="B30" s="202"/>
      <c r="C30" s="199"/>
      <c r="D30" s="199"/>
      <c r="E30" s="199"/>
      <c r="F30" s="199"/>
      <c r="G30" s="199"/>
      <c r="H30" s="199"/>
      <c r="I30" s="201"/>
    </row>
    <row r="31" spans="2:9" hidden="1" x14ac:dyDescent="0.2">
      <c r="B31" s="202"/>
      <c r="C31" s="199"/>
      <c r="D31" s="199"/>
      <c r="E31" s="199"/>
      <c r="F31" s="199"/>
      <c r="G31" s="199"/>
      <c r="H31" s="199"/>
      <c r="I31" s="201"/>
    </row>
    <row r="32" spans="2:9" ht="6" hidden="1" customHeight="1" x14ac:dyDescent="0.2">
      <c r="B32" s="202"/>
      <c r="C32" s="199"/>
      <c r="D32" s="199"/>
      <c r="E32" s="199"/>
      <c r="F32" s="199"/>
      <c r="G32" s="199"/>
      <c r="H32" s="199"/>
      <c r="I32" s="201"/>
    </row>
    <row r="33" spans="2:9" ht="15.75" x14ac:dyDescent="0.25">
      <c r="B33" s="202"/>
      <c r="C33" s="228" t="s">
        <v>9</v>
      </c>
      <c r="D33" s="207"/>
      <c r="E33" s="218"/>
      <c r="F33" s="217"/>
      <c r="G33" s="217"/>
      <c r="H33" s="199"/>
      <c r="I33" s="201"/>
    </row>
    <row r="34" spans="2:9" x14ac:dyDescent="0.2">
      <c r="B34" s="202"/>
      <c r="C34" s="229" t="s">
        <v>173</v>
      </c>
      <c r="D34" s="207"/>
      <c r="E34" s="219"/>
      <c r="F34" s="217"/>
      <c r="G34" s="217"/>
      <c r="H34" s="199"/>
      <c r="I34" s="201"/>
    </row>
    <row r="35" spans="2:9" x14ac:dyDescent="0.2">
      <c r="B35" s="202"/>
      <c r="C35" s="229" t="s">
        <v>8</v>
      </c>
      <c r="D35" s="207"/>
      <c r="E35" s="219"/>
      <c r="F35" s="217"/>
      <c r="G35" s="217"/>
      <c r="H35" s="199"/>
      <c r="I35" s="201"/>
    </row>
    <row r="36" spans="2:9" x14ac:dyDescent="0.2">
      <c r="B36" s="202"/>
      <c r="C36" s="229" t="s">
        <v>168</v>
      </c>
      <c r="D36" s="207"/>
      <c r="E36" s="219"/>
      <c r="F36" s="217"/>
      <c r="G36" s="217"/>
      <c r="H36" s="199"/>
      <c r="I36" s="201"/>
    </row>
    <row r="37" spans="2:9" x14ac:dyDescent="0.2">
      <c r="B37" s="202"/>
      <c r="C37" s="229"/>
      <c r="D37" s="220"/>
      <c r="E37" s="219"/>
      <c r="F37" s="220"/>
      <c r="G37" s="220"/>
      <c r="H37" s="199"/>
      <c r="I37" s="201"/>
    </row>
    <row r="38" spans="2:9" x14ac:dyDescent="0.2">
      <c r="B38" s="202"/>
      <c r="C38" s="230" t="s">
        <v>174</v>
      </c>
      <c r="D38" s="217"/>
      <c r="E38" s="219"/>
      <c r="F38" s="220"/>
      <c r="G38" s="220"/>
      <c r="H38" s="199"/>
      <c r="I38" s="201"/>
    </row>
    <row r="39" spans="2:9" x14ac:dyDescent="0.2">
      <c r="B39" s="202"/>
      <c r="C39" s="230" t="s">
        <v>7</v>
      </c>
      <c r="D39" s="217"/>
      <c r="E39" s="219"/>
      <c r="F39" s="220"/>
      <c r="G39" s="220"/>
      <c r="H39" s="199"/>
      <c r="I39" s="201"/>
    </row>
    <row r="40" spans="2:9" x14ac:dyDescent="0.2">
      <c r="B40" s="202"/>
      <c r="C40" s="230" t="s">
        <v>6</v>
      </c>
      <c r="D40" s="222"/>
      <c r="E40" s="219"/>
      <c r="F40" s="220"/>
      <c r="G40" s="220"/>
      <c r="H40" s="199"/>
      <c r="I40" s="201"/>
    </row>
    <row r="41" spans="2:9" x14ac:dyDescent="0.2">
      <c r="B41" s="202"/>
      <c r="C41" s="231" t="s">
        <v>5</v>
      </c>
      <c r="D41" s="223"/>
      <c r="E41" s="219"/>
      <c r="F41" s="220"/>
      <c r="G41" s="220"/>
      <c r="H41" s="199"/>
      <c r="I41" s="201"/>
    </row>
    <row r="42" spans="2:9" x14ac:dyDescent="0.2">
      <c r="B42" s="202"/>
      <c r="C42" s="232" t="s">
        <v>185</v>
      </c>
      <c r="D42" s="221"/>
      <c r="E42" s="219"/>
      <c r="F42" s="220"/>
      <c r="G42" s="220"/>
      <c r="H42" s="199"/>
      <c r="I42" s="201"/>
    </row>
    <row r="43" spans="2:9" ht="13.5" thickBot="1" x14ac:dyDescent="0.25">
      <c r="B43" s="202"/>
      <c r="C43" s="232" t="s">
        <v>184</v>
      </c>
      <c r="D43" s="199"/>
      <c r="E43" s="219"/>
      <c r="F43" s="220"/>
      <c r="G43" s="220"/>
      <c r="H43" s="199"/>
      <c r="I43" s="201"/>
    </row>
    <row r="44" spans="2:9" x14ac:dyDescent="0.2">
      <c r="B44" s="208" t="s">
        <v>4</v>
      </c>
      <c r="C44" s="224"/>
      <c r="D44" s="199"/>
      <c r="E44" s="199"/>
      <c r="F44" s="199"/>
      <c r="G44" s="199"/>
      <c r="H44" s="199"/>
      <c r="I44" s="201"/>
    </row>
    <row r="45" spans="2:9" x14ac:dyDescent="0.2">
      <c r="B45" s="202"/>
      <c r="C45" s="199" t="s">
        <v>182</v>
      </c>
      <c r="D45" s="199"/>
      <c r="E45" s="199"/>
      <c r="F45" s="199"/>
      <c r="G45" s="199"/>
      <c r="H45" s="199"/>
      <c r="I45" s="201"/>
    </row>
    <row r="46" spans="2:9" x14ac:dyDescent="0.2">
      <c r="B46" s="202"/>
      <c r="C46" s="199" t="s">
        <v>3</v>
      </c>
      <c r="D46" s="199"/>
      <c r="E46" s="199"/>
      <c r="F46" s="199"/>
      <c r="G46" s="199"/>
      <c r="H46" s="199"/>
      <c r="I46" s="201"/>
    </row>
    <row r="47" spans="2:9" x14ac:dyDescent="0.2">
      <c r="B47" s="202"/>
      <c r="C47" s="199" t="s">
        <v>2</v>
      </c>
      <c r="D47" s="199"/>
      <c r="E47" s="199"/>
      <c r="F47" s="199"/>
      <c r="G47" s="199"/>
      <c r="H47" s="199"/>
      <c r="I47" s="201"/>
    </row>
    <row r="48" spans="2:9" x14ac:dyDescent="0.2">
      <c r="B48" s="202"/>
      <c r="C48" s="199" t="s">
        <v>183</v>
      </c>
      <c r="D48" s="199"/>
      <c r="E48" s="199"/>
      <c r="F48" s="199"/>
      <c r="G48" s="199"/>
      <c r="H48" s="199"/>
      <c r="I48" s="201"/>
    </row>
    <row r="49" spans="2:9" x14ac:dyDescent="0.2">
      <c r="B49" s="202"/>
      <c r="C49" s="199" t="s">
        <v>1</v>
      </c>
      <c r="D49" s="199"/>
      <c r="E49" s="199"/>
      <c r="F49" s="199"/>
      <c r="G49" s="199"/>
      <c r="H49" s="199"/>
      <c r="I49" s="201"/>
    </row>
    <row r="50" spans="2:9" x14ac:dyDescent="0.2">
      <c r="B50" s="202"/>
      <c r="C50" s="199" t="s">
        <v>0</v>
      </c>
      <c r="D50" s="199"/>
      <c r="E50" s="199"/>
      <c r="F50" s="199"/>
      <c r="G50" s="199"/>
      <c r="H50" s="199"/>
      <c r="I50" s="201"/>
    </row>
    <row r="51" spans="2:9" x14ac:dyDescent="0.2">
      <c r="B51" s="202"/>
      <c r="C51" s="199"/>
      <c r="D51" s="199"/>
      <c r="E51" s="199"/>
      <c r="F51" s="199"/>
      <c r="G51" s="199"/>
      <c r="H51" s="199"/>
      <c r="I51" s="201"/>
    </row>
    <row r="52" spans="2:9" x14ac:dyDescent="0.2">
      <c r="B52" s="202"/>
      <c r="C52" s="199"/>
      <c r="D52" s="199"/>
      <c r="E52" s="199"/>
      <c r="F52" s="199"/>
      <c r="G52" s="199"/>
      <c r="H52" s="199"/>
      <c r="I52" s="201"/>
    </row>
    <row r="53" spans="2:9" x14ac:dyDescent="0.2">
      <c r="B53" s="225"/>
      <c r="C53" s="226"/>
      <c r="D53" s="226"/>
      <c r="E53" s="226"/>
      <c r="F53" s="226"/>
      <c r="G53" s="226"/>
      <c r="H53" s="226"/>
      <c r="I53" s="227"/>
    </row>
  </sheetData>
  <sheetProtection algorithmName="SHA-512" hashValue="NK603tyXKsvkJMdzrSnNG81b76KQn5wt7zqAmk2gDb5+zCW7+OAdmbyx8yrG/L9A3IXWp16tZ970yw91UfLL2w==" saltValue="b4brUQk7PpwnHjA2Bn8BJQ==" spinCount="100000" sheet="1" objects="1" scenarios="1"/>
  <hyperlinks>
    <hyperlink ref="C26" location="Notizen!A1" display="Notizen" xr:uid="{00000000-0004-0000-0000-000000000000}"/>
    <hyperlink ref="C16" location="Zentrale!A50" display="Urheber" xr:uid="{00000000-0004-0000-0000-000001000000}"/>
    <hyperlink ref="C18" location="Beschreibung!A6" display="Beschreibung" xr:uid="{00000000-0004-0000-0000-000002000000}"/>
    <hyperlink ref="C24" location="Umrechnung!A1" display="Umrechnung!A1" xr:uid="{00000000-0004-0000-0000-000003000000}"/>
    <hyperlink ref="B44" location="Zentrale!A7" display="Nach oben" xr:uid="{00000000-0004-0000-0000-000004000000}"/>
    <hyperlink ref="C22" location="Zusammenfassung!A1" display="Zusammenfassung" xr:uid="{00000000-0004-0000-0000-000005000000}"/>
    <hyperlink ref="C20" location="_1_!A1" display="Zeiterfassung" xr:uid="{00000000-0004-0000-0000-000006000000}"/>
    <hyperlink ref="C43" r:id="rId1" xr:uid="{00000000-0004-0000-0000-000007000000}"/>
    <hyperlink ref="C42" r:id="rId2" display="https://www.Auvista.de/XZ210.htm" xr:uid="{00000000-0004-0000-0000-000008000000}"/>
  </hyperlinks>
  <printOptions horizontalCentered="1"/>
  <pageMargins left="0.78740157480314965" right="0.78740157480314965" top="0.59055118110236227" bottom="0.59055118110236227" header="0.31496062992125984" footer="0.31496062992125984"/>
  <pageSetup paperSize="9" scale="80" orientation="landscape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"/>
  <sheetViews>
    <sheetView workbookViewId="0"/>
  </sheetViews>
  <sheetFormatPr baseColWidth="10" defaultRowHeight="12.75" x14ac:dyDescent="0.2"/>
  <cols>
    <col min="1" max="2" width="11.42578125" style="256"/>
    <col min="3" max="3" width="10.7109375" style="256" bestFit="1" customWidth="1"/>
    <col min="4" max="16384" width="11.42578125" style="256"/>
  </cols>
  <sheetData>
    <row r="1" spans="1:3" x14ac:dyDescent="0.2">
      <c r="C1" s="212" t="s">
        <v>27</v>
      </c>
    </row>
    <row r="2" spans="1:3" x14ac:dyDescent="0.2">
      <c r="A2" s="256" t="s">
        <v>138</v>
      </c>
    </row>
  </sheetData>
  <hyperlinks>
    <hyperlink ref="C1" location="Zentrale!A7" display="Zentrale" xr:uid="{00000000-0004-0000-0900-000000000000}"/>
  </hyperlink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&amp;L&amp;"Arial,Standard"&amp;F&amp;C&amp;"Arial,Standard"&amp;A&amp;R&amp;"Arial,Standard"&amp;D</oddHeader>
    <oddFooter>&amp;C&amp;"Arial,Standard"Seite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4"/>
  <sheetViews>
    <sheetView showRowColHeaders="0" workbookViewId="0">
      <pane ySplit="6" topLeftCell="A7" activePane="bottomLeft" state="frozenSplit"/>
      <selection pane="bottomLeft" activeCell="D8" sqref="D8"/>
    </sheetView>
  </sheetViews>
  <sheetFormatPr baseColWidth="10" defaultRowHeight="12.75" x14ac:dyDescent="0.2"/>
  <cols>
    <col min="1" max="1" width="4.28515625" style="3" customWidth="1"/>
    <col min="2" max="2" width="9.28515625" style="5" customWidth="1"/>
    <col min="3" max="3" width="1.5703125" style="5" customWidth="1"/>
    <col min="4" max="4" width="26.42578125" style="5" customWidth="1"/>
    <col min="5" max="6" width="8.42578125" style="3" customWidth="1"/>
    <col min="7" max="7" width="1.5703125" style="3" customWidth="1"/>
    <col min="8" max="8" width="6.7109375" style="3" customWidth="1"/>
    <col min="9" max="9" width="1.5703125" style="3" customWidth="1"/>
    <col min="10" max="11" width="8.42578125" style="3" customWidth="1"/>
    <col min="12" max="12" width="1.5703125" style="3" customWidth="1"/>
    <col min="13" max="13" width="6.7109375" style="3" customWidth="1"/>
    <col min="14" max="14" width="1.5703125" style="3" customWidth="1"/>
    <col min="15" max="15" width="9.28515625" style="3" customWidth="1"/>
    <col min="16" max="16" width="2.28515625" style="3" customWidth="1"/>
    <col min="17" max="17" width="9.28515625" style="3" customWidth="1"/>
    <col min="18" max="18" width="5.7109375" style="3" customWidth="1"/>
    <col min="19" max="16384" width="11.42578125" style="3"/>
  </cols>
  <sheetData>
    <row r="1" spans="1:18" ht="6" customHeight="1" thickBot="1" x14ac:dyDescent="0.25">
      <c r="A1" s="61" t="s">
        <v>17</v>
      </c>
      <c r="B1" s="6"/>
      <c r="C1" s="6"/>
      <c r="D1" s="6"/>
      <c r="E1" s="2"/>
      <c r="F1" s="2"/>
      <c r="G1" s="2"/>
      <c r="H1" s="59"/>
      <c r="I1" s="2"/>
      <c r="J1" s="60"/>
      <c r="K1" s="60"/>
      <c r="L1" s="2"/>
      <c r="M1" s="59"/>
      <c r="N1" s="2"/>
      <c r="O1" s="59"/>
      <c r="P1" s="59"/>
      <c r="Q1" s="59"/>
      <c r="R1" s="2"/>
    </row>
    <row r="2" spans="1:18" x14ac:dyDescent="0.2">
      <c r="A2" s="2"/>
      <c r="B2" s="4" t="s">
        <v>27</v>
      </c>
      <c r="C2" s="6"/>
      <c r="D2" s="1" t="s">
        <v>144</v>
      </c>
      <c r="E2" s="2"/>
      <c r="F2" s="4" t="s">
        <v>122</v>
      </c>
      <c r="G2" s="2"/>
      <c r="H2" s="236" t="str">
        <f ca="1">IF(TODAY()&gt;45964,"Testdatum ist abgelaufen. Die unbegrenzte Originaldatei kann auf Auvista.de mit XZ210 für € 49 erworben werden!","")</f>
        <v/>
      </c>
      <c r="I2" s="2"/>
      <c r="J2" s="60"/>
      <c r="K2" s="60"/>
      <c r="L2" s="2"/>
      <c r="M2" s="59"/>
      <c r="N2" s="2"/>
      <c r="O2" s="2"/>
      <c r="P2" s="58"/>
      <c r="Q2" s="2"/>
      <c r="R2" s="2"/>
    </row>
    <row r="3" spans="1:18" x14ac:dyDescent="0.2">
      <c r="A3" s="2"/>
      <c r="B3" s="6"/>
      <c r="C3" s="6"/>
      <c r="D3" s="190" t="s">
        <v>142</v>
      </c>
      <c r="E3" s="55"/>
      <c r="F3" s="55"/>
      <c r="G3" s="55"/>
      <c r="H3" s="54"/>
      <c r="I3" s="54" t="s">
        <v>76</v>
      </c>
      <c r="J3" s="56">
        <v>45717</v>
      </c>
      <c r="K3" s="57"/>
      <c r="L3" s="57" t="s">
        <v>71</v>
      </c>
      <c r="M3" s="56">
        <v>45747</v>
      </c>
      <c r="N3" s="55"/>
      <c r="O3" s="2"/>
      <c r="P3" s="54" t="s">
        <v>121</v>
      </c>
      <c r="Q3" s="53">
        <v>12.82</v>
      </c>
      <c r="R3" s="2"/>
    </row>
    <row r="4" spans="1:18" x14ac:dyDescent="0.2">
      <c r="A4" s="2"/>
      <c r="B4" s="122" t="s">
        <v>139</v>
      </c>
      <c r="C4" s="6"/>
      <c r="D4" s="191" t="s">
        <v>152</v>
      </c>
      <c r="E4" s="2"/>
      <c r="F4" s="2"/>
      <c r="G4" s="2"/>
      <c r="H4" s="52"/>
      <c r="I4" s="52"/>
      <c r="J4" s="52"/>
      <c r="K4" s="52"/>
      <c r="L4" s="52"/>
      <c r="M4" s="52"/>
      <c r="N4" s="52"/>
      <c r="O4" s="52"/>
      <c r="P4" s="52"/>
      <c r="Q4" s="10"/>
      <c r="R4" s="2"/>
    </row>
    <row r="5" spans="1:18" x14ac:dyDescent="0.2">
      <c r="A5" s="2"/>
      <c r="B5" s="6"/>
      <c r="C5" s="6"/>
      <c r="D5" s="51">
        <f ca="1">IF(B14="","",B14)</f>
        <v>45723</v>
      </c>
      <c r="E5" s="50"/>
      <c r="F5" s="50"/>
      <c r="G5" s="50"/>
      <c r="H5" s="49"/>
      <c r="I5" s="49"/>
      <c r="J5" s="49"/>
      <c r="K5" s="49"/>
      <c r="L5" s="49"/>
      <c r="M5" s="48" t="s">
        <v>145</v>
      </c>
      <c r="N5" s="47"/>
      <c r="O5" s="46">
        <f ca="1">O39</f>
        <v>0.3520833333333333</v>
      </c>
      <c r="P5" s="45" t="str">
        <f ca="1">IF(O5=0,"","=")</f>
        <v>=</v>
      </c>
      <c r="Q5" s="121">
        <f ca="1">IF(O5=0,"",O5*24*Q3)</f>
        <v>108.32899999999999</v>
      </c>
      <c r="R5" s="151" t="s">
        <v>156</v>
      </c>
    </row>
    <row r="6" spans="1:18" ht="23.25" thickBot="1" x14ac:dyDescent="0.25">
      <c r="A6" s="43"/>
      <c r="B6" s="6"/>
      <c r="C6" s="42"/>
      <c r="D6" s="41"/>
      <c r="E6" s="10" t="s">
        <v>42</v>
      </c>
      <c r="F6" s="10" t="s">
        <v>40</v>
      </c>
      <c r="G6" s="40"/>
      <c r="H6" s="39" t="s">
        <v>38</v>
      </c>
      <c r="I6" s="2"/>
      <c r="J6" s="10" t="s">
        <v>42</v>
      </c>
      <c r="K6" s="10" t="s">
        <v>40</v>
      </c>
      <c r="L6" s="40"/>
      <c r="M6" s="39" t="s">
        <v>38</v>
      </c>
      <c r="N6" s="2"/>
      <c r="O6" s="38" t="s">
        <v>120</v>
      </c>
      <c r="P6" s="38"/>
      <c r="Q6" s="2"/>
      <c r="R6" s="2"/>
    </row>
    <row r="7" spans="1:18" ht="15.75" thickBot="1" x14ac:dyDescent="0.3">
      <c r="A7" s="37" t="s">
        <v>17</v>
      </c>
      <c r="B7" s="36" t="s">
        <v>53</v>
      </c>
      <c r="C7" s="35"/>
      <c r="D7" s="35" t="s">
        <v>119</v>
      </c>
      <c r="E7" s="34">
        <v>0.3125</v>
      </c>
      <c r="F7" s="28">
        <v>0.4861111111111111</v>
      </c>
      <c r="G7" s="33"/>
      <c r="H7" s="30">
        <v>5.5555555555555552E-2</v>
      </c>
      <c r="I7" s="32"/>
      <c r="J7" s="28">
        <v>0.50347222222222221</v>
      </c>
      <c r="K7" s="28">
        <v>0.75347222222222221</v>
      </c>
      <c r="L7" s="31"/>
      <c r="M7" s="30">
        <v>2.7777777777777776E-2</v>
      </c>
      <c r="N7" s="29"/>
      <c r="O7" s="28">
        <f>SUM((F7-E7)-H7+(K7-J7)-M7)</f>
        <v>0.34027777777777779</v>
      </c>
      <c r="P7" s="27"/>
      <c r="Q7" s="26"/>
      <c r="R7" s="2"/>
    </row>
    <row r="8" spans="1:18" x14ac:dyDescent="0.2">
      <c r="A8" s="19" t="s">
        <v>118</v>
      </c>
      <c r="B8" s="23">
        <f ca="1">IF(TODAY()&gt;45963,"",IF(J3="","",J3))</f>
        <v>45717</v>
      </c>
      <c r="C8" s="25"/>
      <c r="D8" s="181"/>
      <c r="E8" s="182">
        <v>0.39791666666666664</v>
      </c>
      <c r="F8" s="182">
        <v>0.79166666666666663</v>
      </c>
      <c r="G8" s="21"/>
      <c r="H8" s="187">
        <v>4.1666666666666664E-2</v>
      </c>
      <c r="I8" s="15"/>
      <c r="J8" s="182"/>
      <c r="K8" s="182"/>
      <c r="L8" s="20"/>
      <c r="M8" s="187"/>
      <c r="N8" s="13"/>
      <c r="O8" s="12">
        <f t="shared" ref="O8:O38" si="0">IF(COUNTA(E8:M8)&lt;1,"",IF(OR(COUNTA(E8,F8,J8,K8)=1,COUNTA(E8,F8,J8,K8)=3),"geht?",SUM((F8-E8)-H8+(K8-J8)-M8)))</f>
        <v>0.3520833333333333</v>
      </c>
      <c r="P8" s="11"/>
      <c r="Q8" s="10"/>
      <c r="R8" s="2"/>
    </row>
    <row r="9" spans="1:18" x14ac:dyDescent="0.2">
      <c r="A9" s="19">
        <v>2</v>
      </c>
      <c r="B9" s="23">
        <f ca="1">IF(B8="","",SUM(B8+1))</f>
        <v>45718</v>
      </c>
      <c r="C9" s="22"/>
      <c r="D9" s="183"/>
      <c r="E9" s="184"/>
      <c r="F9" s="184"/>
      <c r="G9" s="21"/>
      <c r="H9" s="188"/>
      <c r="I9" s="15"/>
      <c r="J9" s="184"/>
      <c r="K9" s="184"/>
      <c r="L9" s="20"/>
      <c r="M9" s="188"/>
      <c r="N9" s="13"/>
      <c r="O9" s="12" t="str">
        <f t="shared" si="0"/>
        <v/>
      </c>
      <c r="P9" s="11"/>
      <c r="Q9" s="10"/>
      <c r="R9" s="2"/>
    </row>
    <row r="10" spans="1:18" ht="12.75" customHeight="1" x14ac:dyDescent="0.2">
      <c r="A10" s="19">
        <v>3</v>
      </c>
      <c r="B10" s="23">
        <f ca="1">IF(B9="","",IF(B9=M3,"",SUM(B9+1)))</f>
        <v>45719</v>
      </c>
      <c r="C10" s="22"/>
      <c r="D10" s="183"/>
      <c r="E10" s="184"/>
      <c r="F10" s="184"/>
      <c r="G10" s="21"/>
      <c r="H10" s="188"/>
      <c r="I10" s="15"/>
      <c r="J10" s="184"/>
      <c r="K10" s="184"/>
      <c r="L10" s="20"/>
      <c r="M10" s="188"/>
      <c r="N10" s="13"/>
      <c r="O10" s="12" t="str">
        <f t="shared" si="0"/>
        <v/>
      </c>
      <c r="P10" s="11"/>
      <c r="Q10" s="10"/>
      <c r="R10" s="2"/>
    </row>
    <row r="11" spans="1:18" x14ac:dyDescent="0.2">
      <c r="A11" s="19">
        <v>4</v>
      </c>
      <c r="B11" s="23">
        <f ca="1">IF(B10="","",IF(B10=M3,"",SUM(B10+1)))</f>
        <v>45720</v>
      </c>
      <c r="C11" s="22"/>
      <c r="D11" s="183"/>
      <c r="E11" s="184"/>
      <c r="F11" s="184"/>
      <c r="G11" s="21"/>
      <c r="H11" s="188"/>
      <c r="I11" s="15"/>
      <c r="J11" s="184"/>
      <c r="K11" s="184"/>
      <c r="L11" s="20"/>
      <c r="M11" s="188"/>
      <c r="N11" s="13"/>
      <c r="O11" s="12" t="str">
        <f t="shared" si="0"/>
        <v/>
      </c>
      <c r="P11" s="11"/>
      <c r="Q11" s="10"/>
      <c r="R11" s="2"/>
    </row>
    <row r="12" spans="1:18" x14ac:dyDescent="0.2">
      <c r="A12" s="19">
        <v>5</v>
      </c>
      <c r="B12" s="23">
        <f ca="1">IF(B11="","",IF(B11=M3,"",SUM(B11+1)))</f>
        <v>45721</v>
      </c>
      <c r="C12" s="22"/>
      <c r="D12" s="183"/>
      <c r="E12" s="184"/>
      <c r="F12" s="184"/>
      <c r="G12" s="21"/>
      <c r="H12" s="188"/>
      <c r="I12" s="15"/>
      <c r="J12" s="184"/>
      <c r="K12" s="184"/>
      <c r="L12" s="20"/>
      <c r="M12" s="188"/>
      <c r="N12" s="13"/>
      <c r="O12" s="12" t="str">
        <f t="shared" si="0"/>
        <v/>
      </c>
      <c r="P12" s="11"/>
      <c r="Q12" s="10"/>
      <c r="R12" s="2"/>
    </row>
    <row r="13" spans="1:18" x14ac:dyDescent="0.2">
      <c r="A13" s="19">
        <v>6</v>
      </c>
      <c r="B13" s="23">
        <f ca="1">IF(B12="","",IF(B12=M3,"",SUM(B12+1)))</f>
        <v>45722</v>
      </c>
      <c r="C13" s="22"/>
      <c r="D13" s="183"/>
      <c r="E13" s="184"/>
      <c r="F13" s="184"/>
      <c r="G13" s="21"/>
      <c r="H13" s="188"/>
      <c r="I13" s="15"/>
      <c r="J13" s="184"/>
      <c r="K13" s="184"/>
      <c r="L13" s="20"/>
      <c r="M13" s="188"/>
      <c r="N13" s="13"/>
      <c r="O13" s="12" t="str">
        <f t="shared" si="0"/>
        <v/>
      </c>
      <c r="P13" s="11"/>
      <c r="Q13" s="10"/>
      <c r="R13" s="2"/>
    </row>
    <row r="14" spans="1:18" x14ac:dyDescent="0.2">
      <c r="A14" s="19">
        <v>7</v>
      </c>
      <c r="B14" s="23">
        <f ca="1">IF(B13="","",IF(B13=M3,"",SUM(B13+1)))</f>
        <v>45723</v>
      </c>
      <c r="C14" s="22"/>
      <c r="D14" s="183"/>
      <c r="E14" s="184"/>
      <c r="F14" s="184"/>
      <c r="G14" s="21"/>
      <c r="H14" s="188"/>
      <c r="I14" s="15"/>
      <c r="J14" s="184"/>
      <c r="K14" s="184"/>
      <c r="L14" s="20"/>
      <c r="M14" s="188"/>
      <c r="N14" s="13"/>
      <c r="O14" s="12" t="str">
        <f t="shared" si="0"/>
        <v/>
      </c>
      <c r="P14" s="11"/>
      <c r="Q14" s="10"/>
      <c r="R14" s="2"/>
    </row>
    <row r="15" spans="1:18" x14ac:dyDescent="0.2">
      <c r="A15" s="19">
        <v>8</v>
      </c>
      <c r="B15" s="23">
        <f ca="1">IF(B14="","",IF(B14=M3,"",SUM(B14+1)))</f>
        <v>45724</v>
      </c>
      <c r="C15" s="22"/>
      <c r="D15" s="183"/>
      <c r="E15" s="184"/>
      <c r="F15" s="184"/>
      <c r="G15" s="21"/>
      <c r="H15" s="188"/>
      <c r="I15" s="15"/>
      <c r="J15" s="184"/>
      <c r="K15" s="184"/>
      <c r="L15" s="20"/>
      <c r="M15" s="188"/>
      <c r="N15" s="13"/>
      <c r="O15" s="12" t="str">
        <f t="shared" si="0"/>
        <v/>
      </c>
      <c r="P15" s="11"/>
      <c r="Q15" s="10"/>
      <c r="R15" s="2"/>
    </row>
    <row r="16" spans="1:18" x14ac:dyDescent="0.2">
      <c r="A16" s="19">
        <v>9</v>
      </c>
      <c r="B16" s="23">
        <f ca="1">IF(B15="","",IF(B15=M3,"",SUM(B15+1)))</f>
        <v>45725</v>
      </c>
      <c r="C16" s="22"/>
      <c r="D16" s="183"/>
      <c r="E16" s="184"/>
      <c r="F16" s="184"/>
      <c r="G16" s="21"/>
      <c r="H16" s="188"/>
      <c r="I16" s="15"/>
      <c r="J16" s="184"/>
      <c r="K16" s="184"/>
      <c r="L16" s="20"/>
      <c r="M16" s="188"/>
      <c r="N16" s="13"/>
      <c r="O16" s="12" t="str">
        <f t="shared" si="0"/>
        <v/>
      </c>
      <c r="P16" s="11"/>
      <c r="Q16" s="10"/>
      <c r="R16" s="2"/>
    </row>
    <row r="17" spans="1:18" x14ac:dyDescent="0.2">
      <c r="A17" s="19">
        <v>10</v>
      </c>
      <c r="B17" s="23">
        <f ca="1">IF(B16="","",IF(B16=M3,"",SUM(B16+1)))</f>
        <v>45726</v>
      </c>
      <c r="C17" s="22"/>
      <c r="D17" s="183"/>
      <c r="E17" s="184"/>
      <c r="F17" s="184"/>
      <c r="G17" s="21"/>
      <c r="H17" s="188"/>
      <c r="I17" s="15"/>
      <c r="J17" s="184"/>
      <c r="K17" s="184"/>
      <c r="L17" s="20"/>
      <c r="M17" s="188"/>
      <c r="N17" s="13"/>
      <c r="O17" s="12" t="str">
        <f t="shared" si="0"/>
        <v/>
      </c>
      <c r="P17" s="11"/>
      <c r="Q17" s="10"/>
      <c r="R17" s="2"/>
    </row>
    <row r="18" spans="1:18" x14ac:dyDescent="0.2">
      <c r="A18" s="19">
        <v>11</v>
      </c>
      <c r="B18" s="23">
        <f ca="1">IF(B17="","",IF(B17=M3,"",SUM(B17+1)))</f>
        <v>45727</v>
      </c>
      <c r="C18" s="22"/>
      <c r="D18" s="183"/>
      <c r="E18" s="184"/>
      <c r="F18" s="184"/>
      <c r="G18" s="21"/>
      <c r="H18" s="188"/>
      <c r="I18" s="15"/>
      <c r="J18" s="184"/>
      <c r="K18" s="184"/>
      <c r="L18" s="20"/>
      <c r="M18" s="188"/>
      <c r="N18" s="13"/>
      <c r="O18" s="12" t="str">
        <f t="shared" si="0"/>
        <v/>
      </c>
      <c r="P18" s="11"/>
      <c r="Q18" s="10"/>
      <c r="R18" s="2"/>
    </row>
    <row r="19" spans="1:18" x14ac:dyDescent="0.2">
      <c r="A19" s="19">
        <v>12</v>
      </c>
      <c r="B19" s="23">
        <f ca="1">IF(B18="","",IF(B18=M3,"",SUM(B18+1)))</f>
        <v>45728</v>
      </c>
      <c r="C19" s="22"/>
      <c r="D19" s="183"/>
      <c r="E19" s="184"/>
      <c r="F19" s="184"/>
      <c r="G19" s="21"/>
      <c r="H19" s="188"/>
      <c r="I19" s="15"/>
      <c r="J19" s="184"/>
      <c r="K19" s="184"/>
      <c r="L19" s="20"/>
      <c r="M19" s="188"/>
      <c r="N19" s="13"/>
      <c r="O19" s="12" t="str">
        <f t="shared" si="0"/>
        <v/>
      </c>
      <c r="P19" s="11"/>
      <c r="Q19" s="10"/>
      <c r="R19" s="2"/>
    </row>
    <row r="20" spans="1:18" x14ac:dyDescent="0.2">
      <c r="A20" s="19">
        <v>13</v>
      </c>
      <c r="B20" s="23">
        <f ca="1">IF(B19="","",IF(B19=M3,"",SUM(B19+1)))</f>
        <v>45729</v>
      </c>
      <c r="C20" s="22"/>
      <c r="D20" s="183"/>
      <c r="E20" s="184"/>
      <c r="F20" s="184"/>
      <c r="G20" s="21"/>
      <c r="H20" s="188"/>
      <c r="I20" s="15"/>
      <c r="J20" s="184"/>
      <c r="K20" s="184"/>
      <c r="L20" s="20"/>
      <c r="M20" s="188"/>
      <c r="N20" s="13"/>
      <c r="O20" s="12" t="str">
        <f t="shared" si="0"/>
        <v/>
      </c>
      <c r="P20" s="11"/>
      <c r="Q20" s="10"/>
      <c r="R20" s="2"/>
    </row>
    <row r="21" spans="1:18" x14ac:dyDescent="0.2">
      <c r="A21" s="19">
        <v>14</v>
      </c>
      <c r="B21" s="23">
        <f ca="1">IF(B20="","",IF(B20=M3,"",SUM(B20+1)))</f>
        <v>45730</v>
      </c>
      <c r="C21" s="22"/>
      <c r="D21" s="183"/>
      <c r="E21" s="184"/>
      <c r="F21" s="184"/>
      <c r="G21" s="21"/>
      <c r="H21" s="188"/>
      <c r="I21" s="15"/>
      <c r="J21" s="184"/>
      <c r="K21" s="184"/>
      <c r="L21" s="20"/>
      <c r="M21" s="188"/>
      <c r="N21" s="13"/>
      <c r="O21" s="12" t="str">
        <f t="shared" si="0"/>
        <v/>
      </c>
      <c r="P21" s="11"/>
      <c r="Q21" s="10"/>
      <c r="R21" s="2"/>
    </row>
    <row r="22" spans="1:18" x14ac:dyDescent="0.2">
      <c r="A22" s="19">
        <v>15</v>
      </c>
      <c r="B22" s="23">
        <f ca="1">IF(B21="","",IF(B21=M3,"",SUM(B21+1)))</f>
        <v>45731</v>
      </c>
      <c r="C22" s="22"/>
      <c r="D22" s="183"/>
      <c r="E22" s="184"/>
      <c r="F22" s="184"/>
      <c r="G22" s="21"/>
      <c r="H22" s="188"/>
      <c r="I22" s="15"/>
      <c r="J22" s="184"/>
      <c r="K22" s="184"/>
      <c r="L22" s="20"/>
      <c r="M22" s="188"/>
      <c r="N22" s="13"/>
      <c r="O22" s="12" t="str">
        <f t="shared" si="0"/>
        <v/>
      </c>
      <c r="P22" s="11"/>
      <c r="Q22" s="10"/>
      <c r="R22" s="2"/>
    </row>
    <row r="23" spans="1:18" x14ac:dyDescent="0.2">
      <c r="A23" s="19">
        <v>16</v>
      </c>
      <c r="B23" s="23">
        <f ca="1">IF(B22="","",IF(B22=M3,"",SUM(B22+1)))</f>
        <v>45732</v>
      </c>
      <c r="C23" s="22"/>
      <c r="D23" s="183"/>
      <c r="E23" s="184"/>
      <c r="F23" s="184"/>
      <c r="G23" s="21"/>
      <c r="H23" s="188"/>
      <c r="I23" s="15"/>
      <c r="J23" s="184"/>
      <c r="K23" s="184"/>
      <c r="L23" s="20"/>
      <c r="M23" s="188"/>
      <c r="N23" s="13"/>
      <c r="O23" s="12" t="str">
        <f t="shared" si="0"/>
        <v/>
      </c>
      <c r="P23" s="11"/>
      <c r="Q23" s="10"/>
      <c r="R23" s="2"/>
    </row>
    <row r="24" spans="1:18" x14ac:dyDescent="0.2">
      <c r="A24" s="19">
        <v>17</v>
      </c>
      <c r="B24" s="23">
        <f ca="1">IF(B23="","",IF(B23=M3,"",SUM(B23+1)))</f>
        <v>45733</v>
      </c>
      <c r="C24" s="22"/>
      <c r="D24" s="183"/>
      <c r="E24" s="184"/>
      <c r="F24" s="184"/>
      <c r="G24" s="21"/>
      <c r="H24" s="188"/>
      <c r="I24" s="15"/>
      <c r="J24" s="184"/>
      <c r="K24" s="184"/>
      <c r="L24" s="20"/>
      <c r="M24" s="188"/>
      <c r="N24" s="13"/>
      <c r="O24" s="12" t="str">
        <f t="shared" si="0"/>
        <v/>
      </c>
      <c r="P24" s="11"/>
      <c r="Q24" s="10"/>
      <c r="R24" s="2"/>
    </row>
    <row r="25" spans="1:18" x14ac:dyDescent="0.2">
      <c r="A25" s="19">
        <v>18</v>
      </c>
      <c r="B25" s="23">
        <f ca="1">IF(B24="","",IF(B24=M3,"",SUM(B24+1)))</f>
        <v>45734</v>
      </c>
      <c r="C25" s="22"/>
      <c r="D25" s="183"/>
      <c r="E25" s="184"/>
      <c r="F25" s="184"/>
      <c r="G25" s="21"/>
      <c r="H25" s="188"/>
      <c r="I25" s="15"/>
      <c r="J25" s="184"/>
      <c r="K25" s="184"/>
      <c r="L25" s="20"/>
      <c r="M25" s="188"/>
      <c r="N25" s="13"/>
      <c r="O25" s="12" t="str">
        <f t="shared" si="0"/>
        <v/>
      </c>
      <c r="P25" s="11"/>
      <c r="Q25" s="10"/>
      <c r="R25" s="2"/>
    </row>
    <row r="26" spans="1:18" x14ac:dyDescent="0.2">
      <c r="A26" s="19">
        <v>19</v>
      </c>
      <c r="B26" s="23">
        <f ca="1">IF(B25="","",IF(B25=M3,"",SUM(B25+1)))</f>
        <v>45735</v>
      </c>
      <c r="C26" s="22"/>
      <c r="D26" s="183"/>
      <c r="E26" s="184"/>
      <c r="F26" s="184"/>
      <c r="G26" s="21"/>
      <c r="H26" s="188"/>
      <c r="I26" s="15"/>
      <c r="J26" s="184"/>
      <c r="K26" s="184"/>
      <c r="L26" s="20"/>
      <c r="M26" s="188"/>
      <c r="N26" s="13"/>
      <c r="O26" s="12" t="str">
        <f t="shared" si="0"/>
        <v/>
      </c>
      <c r="P26" s="11"/>
      <c r="Q26" s="10"/>
      <c r="R26" s="2"/>
    </row>
    <row r="27" spans="1:18" x14ac:dyDescent="0.2">
      <c r="A27" s="19">
        <v>20</v>
      </c>
      <c r="B27" s="23">
        <f ca="1">IF(B26="","",IF(B26=M3,"",SUM(B26+1)))</f>
        <v>45736</v>
      </c>
      <c r="C27" s="22"/>
      <c r="D27" s="183"/>
      <c r="E27" s="184"/>
      <c r="F27" s="184"/>
      <c r="G27" s="21"/>
      <c r="H27" s="188"/>
      <c r="I27" s="15"/>
      <c r="J27" s="184"/>
      <c r="K27" s="184"/>
      <c r="L27" s="20"/>
      <c r="M27" s="188"/>
      <c r="N27" s="13"/>
      <c r="O27" s="12" t="str">
        <f t="shared" si="0"/>
        <v/>
      </c>
      <c r="P27" s="11"/>
      <c r="Q27" s="10"/>
      <c r="R27" s="2"/>
    </row>
    <row r="28" spans="1:18" x14ac:dyDescent="0.2">
      <c r="A28" s="19">
        <v>21</v>
      </c>
      <c r="B28" s="23">
        <f ca="1">IF(B27="","",IF(B27=M3,"",SUM(B27+1)))</f>
        <v>45737</v>
      </c>
      <c r="C28" s="22"/>
      <c r="D28" s="183"/>
      <c r="E28" s="184"/>
      <c r="F28" s="184"/>
      <c r="G28" s="21"/>
      <c r="H28" s="188"/>
      <c r="I28" s="15"/>
      <c r="J28" s="184"/>
      <c r="K28" s="184"/>
      <c r="L28" s="20"/>
      <c r="M28" s="188"/>
      <c r="N28" s="13"/>
      <c r="O28" s="12" t="str">
        <f t="shared" si="0"/>
        <v/>
      </c>
      <c r="P28" s="11"/>
      <c r="Q28" s="10"/>
      <c r="R28" s="2"/>
    </row>
    <row r="29" spans="1:18" x14ac:dyDescent="0.2">
      <c r="A29" s="19">
        <v>22</v>
      </c>
      <c r="B29" s="23">
        <f ca="1">IF(B28="","",IF(B28=M3,"",SUM(B28+1)))</f>
        <v>45738</v>
      </c>
      <c r="C29" s="22"/>
      <c r="D29" s="183"/>
      <c r="E29" s="184"/>
      <c r="F29" s="184"/>
      <c r="G29" s="21"/>
      <c r="H29" s="188"/>
      <c r="I29" s="15"/>
      <c r="J29" s="184"/>
      <c r="K29" s="184"/>
      <c r="L29" s="20"/>
      <c r="M29" s="188"/>
      <c r="N29" s="13"/>
      <c r="O29" s="12" t="str">
        <f t="shared" si="0"/>
        <v/>
      </c>
      <c r="P29" s="11"/>
      <c r="Q29" s="10"/>
      <c r="R29" s="2"/>
    </row>
    <row r="30" spans="1:18" x14ac:dyDescent="0.2">
      <c r="A30" s="19">
        <v>23</v>
      </c>
      <c r="B30" s="23">
        <f ca="1">IF(B29="","",IF(B29=M3,"",SUM(B29+1)))</f>
        <v>45739</v>
      </c>
      <c r="C30" s="22"/>
      <c r="D30" s="183"/>
      <c r="E30" s="184"/>
      <c r="F30" s="184"/>
      <c r="G30" s="21"/>
      <c r="H30" s="188"/>
      <c r="I30" s="15"/>
      <c r="J30" s="184"/>
      <c r="K30" s="184"/>
      <c r="L30" s="20"/>
      <c r="M30" s="188"/>
      <c r="N30" s="13"/>
      <c r="O30" s="12" t="str">
        <f t="shared" si="0"/>
        <v/>
      </c>
      <c r="P30" s="11"/>
      <c r="Q30" s="10"/>
      <c r="R30" s="2"/>
    </row>
    <row r="31" spans="1:18" x14ac:dyDescent="0.2">
      <c r="A31" s="19">
        <v>24</v>
      </c>
      <c r="B31" s="23">
        <f ca="1">IF(B30="","",IF(B30=M3,"",SUM(B30+1)))</f>
        <v>45740</v>
      </c>
      <c r="C31" s="22"/>
      <c r="D31" s="183"/>
      <c r="E31" s="184"/>
      <c r="F31" s="184"/>
      <c r="G31" s="21"/>
      <c r="H31" s="188"/>
      <c r="I31" s="15"/>
      <c r="J31" s="184"/>
      <c r="K31" s="184"/>
      <c r="L31" s="20"/>
      <c r="M31" s="188"/>
      <c r="N31" s="13"/>
      <c r="O31" s="12" t="str">
        <f t="shared" si="0"/>
        <v/>
      </c>
      <c r="P31" s="11"/>
      <c r="Q31" s="10"/>
      <c r="R31" s="2"/>
    </row>
    <row r="32" spans="1:18" x14ac:dyDescent="0.2">
      <c r="A32" s="19">
        <v>25</v>
      </c>
      <c r="B32" s="23">
        <f ca="1">IF(B31="","",IF(B31=M3,"",SUM(B31+1)))</f>
        <v>45741</v>
      </c>
      <c r="C32" s="22"/>
      <c r="D32" s="183"/>
      <c r="E32" s="184"/>
      <c r="F32" s="184"/>
      <c r="G32" s="21"/>
      <c r="H32" s="188"/>
      <c r="I32" s="15"/>
      <c r="J32" s="184"/>
      <c r="K32" s="184"/>
      <c r="L32" s="20"/>
      <c r="M32" s="188"/>
      <c r="N32" s="13"/>
      <c r="O32" s="12" t="str">
        <f t="shared" si="0"/>
        <v/>
      </c>
      <c r="P32" s="11"/>
      <c r="Q32" s="10"/>
      <c r="R32" s="2"/>
    </row>
    <row r="33" spans="1:19" x14ac:dyDescent="0.2">
      <c r="A33" s="19">
        <v>26</v>
      </c>
      <c r="B33" s="23">
        <f ca="1">IF(B32="","",IF(B32=M3,"",SUM(B32+1)))</f>
        <v>45742</v>
      </c>
      <c r="C33" s="22"/>
      <c r="D33" s="183"/>
      <c r="E33" s="184"/>
      <c r="F33" s="184"/>
      <c r="G33" s="21"/>
      <c r="H33" s="188"/>
      <c r="I33" s="15"/>
      <c r="J33" s="184"/>
      <c r="K33" s="184"/>
      <c r="L33" s="20"/>
      <c r="M33" s="188"/>
      <c r="N33" s="13"/>
      <c r="O33" s="12" t="str">
        <f t="shared" si="0"/>
        <v/>
      </c>
      <c r="P33" s="11"/>
      <c r="Q33" s="10"/>
      <c r="R33" s="2"/>
    </row>
    <row r="34" spans="1:19" x14ac:dyDescent="0.2">
      <c r="A34" s="19">
        <v>27</v>
      </c>
      <c r="B34" s="23">
        <f ca="1">IF(B33="","",IF(B33=M3,"",SUM(B33+1)))</f>
        <v>45743</v>
      </c>
      <c r="C34" s="22"/>
      <c r="D34" s="183"/>
      <c r="E34" s="184"/>
      <c r="F34" s="184"/>
      <c r="G34" s="21"/>
      <c r="H34" s="188"/>
      <c r="I34" s="15"/>
      <c r="J34" s="184"/>
      <c r="K34" s="184"/>
      <c r="L34" s="20"/>
      <c r="M34" s="188"/>
      <c r="N34" s="13"/>
      <c r="O34" s="12" t="str">
        <f t="shared" si="0"/>
        <v/>
      </c>
      <c r="P34" s="11"/>
      <c r="Q34" s="10"/>
      <c r="R34" s="2"/>
      <c r="S34" s="24"/>
    </row>
    <row r="35" spans="1:19" x14ac:dyDescent="0.2">
      <c r="A35" s="19">
        <v>28</v>
      </c>
      <c r="B35" s="23">
        <f ca="1">IF(B34="","",IF(B34=M3,"",SUM(B34+1)))</f>
        <v>45744</v>
      </c>
      <c r="C35" s="22"/>
      <c r="D35" s="183"/>
      <c r="E35" s="184"/>
      <c r="F35" s="184"/>
      <c r="G35" s="21"/>
      <c r="H35" s="188"/>
      <c r="I35" s="15"/>
      <c r="J35" s="184"/>
      <c r="K35" s="184"/>
      <c r="L35" s="20"/>
      <c r="M35" s="188"/>
      <c r="N35" s="13"/>
      <c r="O35" s="12" t="str">
        <f t="shared" si="0"/>
        <v/>
      </c>
      <c r="P35" s="11"/>
      <c r="Q35" s="10"/>
      <c r="R35" s="2"/>
    </row>
    <row r="36" spans="1:19" x14ac:dyDescent="0.2">
      <c r="A36" s="19">
        <v>29</v>
      </c>
      <c r="B36" s="23">
        <f ca="1">IF(B35="","",IF(B35=M3,"",SUM(B35+1)))</f>
        <v>45745</v>
      </c>
      <c r="C36" s="22"/>
      <c r="D36" s="183"/>
      <c r="E36" s="184"/>
      <c r="F36" s="184"/>
      <c r="G36" s="21"/>
      <c r="H36" s="188"/>
      <c r="I36" s="15"/>
      <c r="J36" s="184"/>
      <c r="K36" s="184"/>
      <c r="L36" s="20"/>
      <c r="M36" s="188"/>
      <c r="N36" s="13"/>
      <c r="O36" s="12" t="str">
        <f t="shared" si="0"/>
        <v/>
      </c>
      <c r="P36" s="11"/>
      <c r="Q36" s="10"/>
      <c r="R36" s="2"/>
    </row>
    <row r="37" spans="1:19" x14ac:dyDescent="0.2">
      <c r="A37" s="19">
        <v>30</v>
      </c>
      <c r="B37" s="23">
        <f ca="1">IF(B36="","",IF(B36=M3,"",SUM(B36+1)))</f>
        <v>45746</v>
      </c>
      <c r="C37" s="22"/>
      <c r="D37" s="183"/>
      <c r="E37" s="184"/>
      <c r="F37" s="184"/>
      <c r="G37" s="21"/>
      <c r="H37" s="188"/>
      <c r="I37" s="15"/>
      <c r="J37" s="184"/>
      <c r="K37" s="184"/>
      <c r="L37" s="20"/>
      <c r="M37" s="188"/>
      <c r="N37" s="13"/>
      <c r="O37" s="12" t="str">
        <f t="shared" si="0"/>
        <v/>
      </c>
      <c r="P37" s="11"/>
      <c r="Q37" s="10"/>
      <c r="R37" s="2"/>
    </row>
    <row r="38" spans="1:19" x14ac:dyDescent="0.2">
      <c r="A38" s="19">
        <v>31</v>
      </c>
      <c r="B38" s="18">
        <f ca="1">IF(B37="","",IF(B37=M3,"",SUM(B37+1)))</f>
        <v>45747</v>
      </c>
      <c r="C38" s="17"/>
      <c r="D38" s="185"/>
      <c r="E38" s="186"/>
      <c r="F38" s="186"/>
      <c r="G38" s="16"/>
      <c r="H38" s="189"/>
      <c r="I38" s="15"/>
      <c r="J38" s="186"/>
      <c r="K38" s="186"/>
      <c r="L38" s="14"/>
      <c r="M38" s="189"/>
      <c r="N38" s="13"/>
      <c r="O38" s="12" t="str">
        <f t="shared" si="0"/>
        <v/>
      </c>
      <c r="P38" s="11"/>
      <c r="Q38" s="10"/>
      <c r="R38" s="2"/>
    </row>
    <row r="39" spans="1:19" x14ac:dyDescent="0.2">
      <c r="A39" s="2"/>
      <c r="B39" s="9"/>
      <c r="C39" s="9"/>
      <c r="D39" s="9"/>
      <c r="E39" s="9"/>
      <c r="F39" s="7"/>
      <c r="G39" s="7"/>
      <c r="H39" s="8">
        <f ca="1">IF(TODAY()&gt;45964,"",SUM(H8:H38))</f>
        <v>4.1666666666666664E-2</v>
      </c>
      <c r="I39" s="7"/>
      <c r="J39" s="7"/>
      <c r="K39" s="7"/>
      <c r="L39" s="7"/>
      <c r="M39" s="8">
        <f ca="1">IF(TODAY()&gt;45963,"",SUM(M8:M38))</f>
        <v>0</v>
      </c>
      <c r="N39" s="7"/>
      <c r="O39" s="8">
        <f ca="1">IF(TODAY()&gt;45962,"",SUM(O8:O38))</f>
        <v>0.3520833333333333</v>
      </c>
      <c r="P39" s="8"/>
      <c r="Q39" s="7"/>
      <c r="R39" s="2"/>
    </row>
    <row r="40" spans="1:19" x14ac:dyDescent="0.2">
      <c r="A40" s="2"/>
      <c r="B40" s="6"/>
      <c r="C40" s="6"/>
      <c r="D40" s="6"/>
      <c r="E40" s="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9" x14ac:dyDescent="0.2">
      <c r="A41" s="123"/>
      <c r="B41" s="124"/>
      <c r="C41" s="124"/>
      <c r="D41" s="124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</row>
    <row r="42" spans="1:19" x14ac:dyDescent="0.2">
      <c r="A42" s="123"/>
      <c r="B42" s="125"/>
      <c r="C42" s="126"/>
      <c r="D42" s="126"/>
      <c r="E42" s="123"/>
      <c r="F42" s="123"/>
      <c r="G42" s="123"/>
      <c r="H42" s="125"/>
      <c r="I42" s="127"/>
      <c r="J42" s="127"/>
      <c r="K42" s="127"/>
      <c r="L42" s="127"/>
      <c r="M42" s="127"/>
      <c r="N42" s="127"/>
      <c r="O42" s="123"/>
      <c r="P42" s="123"/>
      <c r="Q42" s="123"/>
      <c r="R42" s="123"/>
    </row>
    <row r="43" spans="1:19" x14ac:dyDescent="0.2">
      <c r="A43" s="123"/>
      <c r="B43" s="128" t="s">
        <v>53</v>
      </c>
      <c r="C43" s="124"/>
      <c r="D43" s="129" t="s">
        <v>140</v>
      </c>
      <c r="E43" s="123"/>
      <c r="F43" s="123"/>
      <c r="G43" s="123"/>
      <c r="H43" s="128" t="s">
        <v>53</v>
      </c>
      <c r="I43" s="124"/>
      <c r="J43" s="124"/>
      <c r="K43" s="123"/>
      <c r="L43" s="123"/>
      <c r="M43" s="123"/>
      <c r="N43" s="129" t="s">
        <v>141</v>
      </c>
      <c r="O43" s="123"/>
      <c r="P43" s="123"/>
      <c r="Q43" s="123"/>
      <c r="R43" s="123"/>
    </row>
    <row r="44" spans="1:19" x14ac:dyDescent="0.2">
      <c r="A44" s="123"/>
      <c r="B44" s="124"/>
      <c r="C44" s="124"/>
      <c r="D44" s="124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</row>
  </sheetData>
  <sheetProtection algorithmName="SHA-512" hashValue="qYreXkZBHpJHHa7SuwAN0B0MBSiJbn7zLTHi58bUDVvLnmTdE6pG5mFkGxjIxijg4RrqFr13XBCAq5rTwslLpQ==" saltValue="cXgHJnh3v6MEtAUBI03xLQ==" spinCount="100000" sheet="1" objects="1" scenarios="1"/>
  <conditionalFormatting sqref="A8:A38">
    <cfRule type="expression" dxfId="29" priority="5" stopIfTrue="1">
      <formula>WEEKDAY(B8)=7</formula>
    </cfRule>
    <cfRule type="expression" dxfId="28" priority="6" stopIfTrue="1">
      <formula>WEEKDAY(B8)=1</formula>
    </cfRule>
  </conditionalFormatting>
  <conditionalFormatting sqref="B8:B38">
    <cfRule type="expression" dxfId="27" priority="3" stopIfTrue="1">
      <formula>WEEKDAY(B8)=7</formula>
    </cfRule>
    <cfRule type="expression" dxfId="26" priority="4" stopIfTrue="1">
      <formula>WEEKDAY(B8)=1</formula>
    </cfRule>
  </conditionalFormatting>
  <conditionalFormatting sqref="C8:C38">
    <cfRule type="expression" dxfId="25" priority="1" stopIfTrue="1">
      <formula>WEEKDAY(B8)=7</formula>
    </cfRule>
    <cfRule type="expression" dxfId="24" priority="2" stopIfTrue="1">
      <formula>WEEKDAY(B8)=1</formula>
    </cfRule>
  </conditionalFormatting>
  <hyperlinks>
    <hyperlink ref="F2" location="Beschreibung!A6" display="Doku" xr:uid="{00000000-0004-0000-0100-000000000000}"/>
    <hyperlink ref="D2" location="Zusammenfassung!A1" display="Zusammenfassung" xr:uid="{00000000-0004-0000-0100-000001000000}"/>
    <hyperlink ref="B2" location="Zentrale!A7" display="Zentrale" xr:uid="{00000000-0004-0000-0100-000002000000}"/>
  </hyperlinks>
  <printOptions horizontalCentered="1" verticalCentered="1"/>
  <pageMargins left="0.78740157480314965" right="0.78740157480314965" top="0.47244094488188981" bottom="0.59055118110236227" header="0.31496062992125984" footer="0.39370078740157483"/>
  <pageSetup paperSize="9" scale="92" orientation="landscape" blackAndWhite="1" horizontalDpi="300" verticalDpi="300" r:id="rId1"/>
  <headerFooter alignWithMargins="0">
    <oddHeader>&amp;R&amp;"Calibri,Standard"&amp;D</oddHeader>
    <oddFooter>&amp;C&amp;F &amp;A © Auvista Verlag München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4"/>
  <sheetViews>
    <sheetView showRowColHeaders="0" workbookViewId="0">
      <pane ySplit="6" topLeftCell="A7" activePane="bottomLeft" state="frozenSplit"/>
      <selection activeCell="D8" sqref="D8"/>
      <selection pane="bottomLeft" activeCell="D8" sqref="D8"/>
    </sheetView>
  </sheetViews>
  <sheetFormatPr baseColWidth="10" defaultRowHeight="12.75" x14ac:dyDescent="0.2"/>
  <cols>
    <col min="1" max="1" width="4.28515625" style="3" customWidth="1"/>
    <col min="2" max="2" width="9.28515625" style="5" customWidth="1"/>
    <col min="3" max="3" width="1.5703125" style="5" customWidth="1"/>
    <col min="4" max="4" width="26.42578125" style="5" customWidth="1"/>
    <col min="5" max="6" width="8.42578125" style="3" customWidth="1"/>
    <col min="7" max="7" width="1.5703125" style="3" customWidth="1"/>
    <col min="8" max="8" width="6.7109375" style="3" customWidth="1"/>
    <col min="9" max="9" width="1.5703125" style="3" customWidth="1"/>
    <col min="10" max="11" width="8.42578125" style="3" customWidth="1"/>
    <col min="12" max="12" width="1.5703125" style="3" customWidth="1"/>
    <col min="13" max="13" width="6.7109375" style="3" customWidth="1"/>
    <col min="14" max="14" width="1.5703125" style="3" customWidth="1"/>
    <col min="15" max="15" width="9.28515625" style="3" customWidth="1"/>
    <col min="16" max="16" width="2.28515625" style="3" customWidth="1"/>
    <col min="17" max="17" width="9.28515625" style="3" customWidth="1"/>
    <col min="18" max="18" width="5.7109375" style="3" customWidth="1"/>
    <col min="19" max="16384" width="11.42578125" style="3"/>
  </cols>
  <sheetData>
    <row r="1" spans="1:18" ht="6" customHeight="1" thickBot="1" x14ac:dyDescent="0.25">
      <c r="A1" s="61" t="s">
        <v>17</v>
      </c>
      <c r="B1" s="6"/>
      <c r="C1" s="6"/>
      <c r="D1" s="6"/>
      <c r="E1" s="2"/>
      <c r="F1" s="2"/>
      <c r="G1" s="2"/>
      <c r="H1" s="59"/>
      <c r="I1" s="2"/>
      <c r="J1" s="60"/>
      <c r="K1" s="60"/>
      <c r="L1" s="2"/>
      <c r="M1" s="59"/>
      <c r="N1" s="2"/>
      <c r="O1" s="59"/>
      <c r="P1" s="59"/>
      <c r="Q1" s="59"/>
      <c r="R1" s="2"/>
    </row>
    <row r="2" spans="1:18" x14ac:dyDescent="0.2">
      <c r="A2" s="2"/>
      <c r="B2" s="4" t="s">
        <v>27</v>
      </c>
      <c r="C2" s="6"/>
      <c r="D2" s="1" t="s">
        <v>144</v>
      </c>
      <c r="E2" s="2"/>
      <c r="F2" s="4" t="s">
        <v>122</v>
      </c>
      <c r="G2" s="2"/>
      <c r="H2" s="236" t="str">
        <f ca="1">IF(TODAY()&gt;45964,"Testdatum ist abgelaufen. Die unbegrenzte Originaldatei kann auf Auvista.de mit XZ210 für € 49 erworben werden!","")</f>
        <v/>
      </c>
      <c r="I2" s="2"/>
      <c r="J2" s="60"/>
      <c r="K2" s="60"/>
      <c r="L2" s="2"/>
      <c r="M2" s="59"/>
      <c r="N2" s="2"/>
      <c r="O2" s="2"/>
      <c r="P2" s="58"/>
      <c r="Q2" s="2"/>
      <c r="R2" s="2"/>
    </row>
    <row r="3" spans="1:18" x14ac:dyDescent="0.2">
      <c r="A3" s="2"/>
      <c r="B3" s="6"/>
      <c r="C3" s="6"/>
      <c r="D3" s="130" t="str">
        <f>IF(_1_!D3="","",_1_!D3)</f>
        <v>Firmenname</v>
      </c>
      <c r="E3" s="55"/>
      <c r="F3" s="55"/>
      <c r="G3" s="55"/>
      <c r="H3" s="54"/>
      <c r="I3" s="54" t="s">
        <v>76</v>
      </c>
      <c r="J3" s="131">
        <f>IF(_1_!J3="","",_1_!J3)</f>
        <v>45717</v>
      </c>
      <c r="K3" s="57"/>
      <c r="L3" s="57" t="s">
        <v>71</v>
      </c>
      <c r="M3" s="131">
        <f>IF(_1_!M3="","",_1_!M3)</f>
        <v>45747</v>
      </c>
      <c r="N3" s="55"/>
      <c r="O3" s="2"/>
      <c r="P3" s="54" t="s">
        <v>121</v>
      </c>
      <c r="Q3" s="53">
        <v>12.82</v>
      </c>
      <c r="R3" s="2"/>
    </row>
    <row r="4" spans="1:18" x14ac:dyDescent="0.2">
      <c r="A4" s="2"/>
      <c r="B4" s="122" t="s">
        <v>139</v>
      </c>
      <c r="C4" s="6"/>
      <c r="D4" s="122" t="s">
        <v>153</v>
      </c>
      <c r="E4" s="2"/>
      <c r="F4" s="2"/>
      <c r="G4" s="2"/>
      <c r="H4" s="52"/>
      <c r="I4" s="52"/>
      <c r="J4" s="52"/>
      <c r="K4" s="52"/>
      <c r="L4" s="52"/>
      <c r="M4" s="52"/>
      <c r="N4" s="52"/>
      <c r="O4" s="52"/>
      <c r="P4" s="52"/>
      <c r="Q4" s="10"/>
      <c r="R4" s="2"/>
    </row>
    <row r="5" spans="1:18" x14ac:dyDescent="0.2">
      <c r="A5" s="2"/>
      <c r="B5" s="6"/>
      <c r="C5" s="6"/>
      <c r="D5" s="51">
        <f ca="1">IF(B14="","",B14)</f>
        <v>45723</v>
      </c>
      <c r="E5" s="50"/>
      <c r="F5" s="50"/>
      <c r="G5" s="50"/>
      <c r="H5" s="49"/>
      <c r="I5" s="49"/>
      <c r="J5" s="49"/>
      <c r="K5" s="49"/>
      <c r="L5" s="49"/>
      <c r="M5" s="48" t="s">
        <v>145</v>
      </c>
      <c r="N5" s="47"/>
      <c r="O5" s="46">
        <f ca="1">O39</f>
        <v>0</v>
      </c>
      <c r="P5" s="45" t="str">
        <f ca="1">IF(O5=0,"","=")</f>
        <v/>
      </c>
      <c r="Q5" s="121" t="str">
        <f ca="1">IF(O5=0,"",O5*24*Q3)</f>
        <v/>
      </c>
      <c r="R5" s="44" t="str">
        <f>IF(_1_!R5="","",_1_!R5)</f>
        <v>€</v>
      </c>
    </row>
    <row r="6" spans="1:18" ht="23.25" thickBot="1" x14ac:dyDescent="0.25">
      <c r="A6" s="43"/>
      <c r="B6" s="6"/>
      <c r="C6" s="42"/>
      <c r="D6" s="41"/>
      <c r="E6" s="10" t="s">
        <v>42</v>
      </c>
      <c r="F6" s="10" t="s">
        <v>40</v>
      </c>
      <c r="G6" s="40"/>
      <c r="H6" s="39" t="s">
        <v>38</v>
      </c>
      <c r="I6" s="2"/>
      <c r="J6" s="10" t="s">
        <v>42</v>
      </c>
      <c r="K6" s="10" t="s">
        <v>40</v>
      </c>
      <c r="L6" s="40"/>
      <c r="M6" s="39" t="s">
        <v>38</v>
      </c>
      <c r="N6" s="2"/>
      <c r="O6" s="38" t="s">
        <v>120</v>
      </c>
      <c r="P6" s="38"/>
      <c r="Q6" s="2"/>
      <c r="R6" s="2"/>
    </row>
    <row r="7" spans="1:18" ht="15.75" thickBot="1" x14ac:dyDescent="0.3">
      <c r="A7" s="37" t="s">
        <v>17</v>
      </c>
      <c r="B7" s="36" t="s">
        <v>53</v>
      </c>
      <c r="C7" s="35"/>
      <c r="D7" s="35" t="s">
        <v>119</v>
      </c>
      <c r="E7" s="34">
        <v>0.3125</v>
      </c>
      <c r="F7" s="28">
        <v>0.4861111111111111</v>
      </c>
      <c r="G7" s="33"/>
      <c r="H7" s="30">
        <v>5.5555555555555552E-2</v>
      </c>
      <c r="I7" s="32"/>
      <c r="J7" s="28">
        <v>0.50347222222222221</v>
      </c>
      <c r="K7" s="28">
        <v>0.75347222222222221</v>
      </c>
      <c r="L7" s="31"/>
      <c r="M7" s="30">
        <v>2.7777777777777776E-2</v>
      </c>
      <c r="N7" s="29"/>
      <c r="O7" s="28">
        <f>SUM((F7-E7)-H7+(K7-J7)-M7)</f>
        <v>0.34027777777777779</v>
      </c>
      <c r="P7" s="27"/>
      <c r="Q7" s="26"/>
      <c r="R7" s="2"/>
    </row>
    <row r="8" spans="1:18" x14ac:dyDescent="0.2">
      <c r="A8" s="19" t="s">
        <v>118</v>
      </c>
      <c r="B8" s="23">
        <f ca="1">IF(TODAY()&gt;45963,"",IF(J3="","",J3))</f>
        <v>45717</v>
      </c>
      <c r="C8" s="25"/>
      <c r="D8" s="181"/>
      <c r="E8" s="182"/>
      <c r="F8" s="182"/>
      <c r="G8" s="21"/>
      <c r="H8" s="187"/>
      <c r="I8" s="15"/>
      <c r="J8" s="182"/>
      <c r="K8" s="182"/>
      <c r="L8" s="20"/>
      <c r="M8" s="187"/>
      <c r="N8" s="13"/>
      <c r="O8" s="12" t="str">
        <f t="shared" ref="O8:O38" si="0">IF(COUNTA(E8:M8)&lt;1,"",IF(OR(COUNTA(E8,F8,J8,K8)=1,COUNTA(E8,F8,J8,K8)=3),"geht?",SUM((F8-E8)-H8+(K8-J8)-M8)))</f>
        <v/>
      </c>
      <c r="P8" s="11"/>
      <c r="Q8" s="10"/>
      <c r="R8" s="2"/>
    </row>
    <row r="9" spans="1:18" x14ac:dyDescent="0.2">
      <c r="A9" s="19">
        <v>2</v>
      </c>
      <c r="B9" s="23">
        <f ca="1">IF(B8="","",SUM(B8+1))</f>
        <v>45718</v>
      </c>
      <c r="C9" s="22"/>
      <c r="D9" s="183"/>
      <c r="E9" s="184"/>
      <c r="F9" s="184"/>
      <c r="G9" s="21"/>
      <c r="H9" s="188"/>
      <c r="I9" s="15"/>
      <c r="J9" s="184"/>
      <c r="K9" s="184"/>
      <c r="L9" s="20"/>
      <c r="M9" s="188"/>
      <c r="N9" s="13"/>
      <c r="O9" s="12" t="str">
        <f t="shared" si="0"/>
        <v/>
      </c>
      <c r="P9" s="11"/>
      <c r="Q9" s="10"/>
      <c r="R9" s="2"/>
    </row>
    <row r="10" spans="1:18" ht="12.75" customHeight="1" x14ac:dyDescent="0.2">
      <c r="A10" s="19">
        <v>3</v>
      </c>
      <c r="B10" s="23">
        <f ca="1">IF(B9="","",IF(B9=M3,"",SUM(B9+1)))</f>
        <v>45719</v>
      </c>
      <c r="C10" s="22"/>
      <c r="D10" s="183"/>
      <c r="E10" s="184"/>
      <c r="F10" s="184"/>
      <c r="G10" s="21"/>
      <c r="H10" s="188"/>
      <c r="I10" s="15"/>
      <c r="J10" s="184"/>
      <c r="K10" s="184"/>
      <c r="L10" s="20"/>
      <c r="M10" s="188"/>
      <c r="N10" s="13"/>
      <c r="O10" s="12" t="str">
        <f t="shared" si="0"/>
        <v/>
      </c>
      <c r="P10" s="11"/>
      <c r="Q10" s="10"/>
      <c r="R10" s="2"/>
    </row>
    <row r="11" spans="1:18" x14ac:dyDescent="0.2">
      <c r="A11" s="19">
        <v>4</v>
      </c>
      <c r="B11" s="23">
        <f ca="1">IF(B10="","",IF(B10=M3,"",SUM(B10+1)))</f>
        <v>45720</v>
      </c>
      <c r="C11" s="22"/>
      <c r="D11" s="183"/>
      <c r="E11" s="184"/>
      <c r="F11" s="184"/>
      <c r="G11" s="21"/>
      <c r="H11" s="188"/>
      <c r="I11" s="15"/>
      <c r="J11" s="184"/>
      <c r="K11" s="184"/>
      <c r="L11" s="20"/>
      <c r="M11" s="188"/>
      <c r="N11" s="13"/>
      <c r="O11" s="12" t="str">
        <f t="shared" si="0"/>
        <v/>
      </c>
      <c r="P11" s="11"/>
      <c r="Q11" s="10"/>
      <c r="R11" s="2"/>
    </row>
    <row r="12" spans="1:18" x14ac:dyDescent="0.2">
      <c r="A12" s="19">
        <v>5</v>
      </c>
      <c r="B12" s="23">
        <f ca="1">IF(B11="","",IF(B11=M3,"",SUM(B11+1)))</f>
        <v>45721</v>
      </c>
      <c r="C12" s="22"/>
      <c r="D12" s="183"/>
      <c r="E12" s="184"/>
      <c r="F12" s="184"/>
      <c r="G12" s="21"/>
      <c r="H12" s="188"/>
      <c r="I12" s="15"/>
      <c r="J12" s="184"/>
      <c r="K12" s="184"/>
      <c r="L12" s="20"/>
      <c r="M12" s="188"/>
      <c r="N12" s="13"/>
      <c r="O12" s="12" t="str">
        <f t="shared" si="0"/>
        <v/>
      </c>
      <c r="P12" s="11"/>
      <c r="Q12" s="10"/>
      <c r="R12" s="2"/>
    </row>
    <row r="13" spans="1:18" x14ac:dyDescent="0.2">
      <c r="A13" s="19">
        <v>6</v>
      </c>
      <c r="B13" s="23">
        <f ca="1">IF(B12="","",IF(B12=M3,"",SUM(B12+1)))</f>
        <v>45722</v>
      </c>
      <c r="C13" s="22"/>
      <c r="D13" s="183"/>
      <c r="E13" s="184"/>
      <c r="F13" s="184"/>
      <c r="G13" s="21"/>
      <c r="H13" s="188"/>
      <c r="I13" s="15"/>
      <c r="J13" s="184"/>
      <c r="K13" s="184"/>
      <c r="L13" s="20"/>
      <c r="M13" s="188"/>
      <c r="N13" s="13"/>
      <c r="O13" s="12" t="str">
        <f t="shared" si="0"/>
        <v/>
      </c>
      <c r="P13" s="11"/>
      <c r="Q13" s="10"/>
      <c r="R13" s="2"/>
    </row>
    <row r="14" spans="1:18" x14ac:dyDescent="0.2">
      <c r="A14" s="19">
        <v>7</v>
      </c>
      <c r="B14" s="23">
        <f ca="1">IF(B13="","",IF(B13=M3,"",SUM(B13+1)))</f>
        <v>45723</v>
      </c>
      <c r="C14" s="22"/>
      <c r="D14" s="183"/>
      <c r="E14" s="184"/>
      <c r="F14" s="184"/>
      <c r="G14" s="21"/>
      <c r="H14" s="188"/>
      <c r="I14" s="15"/>
      <c r="J14" s="184"/>
      <c r="K14" s="184"/>
      <c r="L14" s="20"/>
      <c r="M14" s="188"/>
      <c r="N14" s="13"/>
      <c r="O14" s="12" t="str">
        <f t="shared" si="0"/>
        <v/>
      </c>
      <c r="P14" s="11"/>
      <c r="Q14" s="10"/>
      <c r="R14" s="2"/>
    </row>
    <row r="15" spans="1:18" x14ac:dyDescent="0.2">
      <c r="A15" s="19">
        <v>8</v>
      </c>
      <c r="B15" s="23">
        <f ca="1">IF(B14="","",IF(B14=M3,"",SUM(B14+1)))</f>
        <v>45724</v>
      </c>
      <c r="C15" s="22"/>
      <c r="D15" s="183"/>
      <c r="E15" s="184"/>
      <c r="F15" s="184"/>
      <c r="G15" s="21"/>
      <c r="H15" s="188"/>
      <c r="I15" s="15"/>
      <c r="J15" s="184"/>
      <c r="K15" s="184"/>
      <c r="L15" s="20"/>
      <c r="M15" s="188"/>
      <c r="N15" s="13"/>
      <c r="O15" s="12" t="str">
        <f t="shared" si="0"/>
        <v/>
      </c>
      <c r="P15" s="11"/>
      <c r="Q15" s="10"/>
      <c r="R15" s="2"/>
    </row>
    <row r="16" spans="1:18" x14ac:dyDescent="0.2">
      <c r="A16" s="19">
        <v>9</v>
      </c>
      <c r="B16" s="23">
        <f ca="1">IF(B15="","",IF(B15=M3,"",SUM(B15+1)))</f>
        <v>45725</v>
      </c>
      <c r="C16" s="22"/>
      <c r="D16" s="183"/>
      <c r="E16" s="184"/>
      <c r="F16" s="184"/>
      <c r="G16" s="21"/>
      <c r="H16" s="188"/>
      <c r="I16" s="15"/>
      <c r="J16" s="184"/>
      <c r="K16" s="184"/>
      <c r="L16" s="20"/>
      <c r="M16" s="188"/>
      <c r="N16" s="13"/>
      <c r="O16" s="12" t="str">
        <f t="shared" si="0"/>
        <v/>
      </c>
      <c r="P16" s="11"/>
      <c r="Q16" s="10"/>
      <c r="R16" s="2"/>
    </row>
    <row r="17" spans="1:18" x14ac:dyDescent="0.2">
      <c r="A17" s="19">
        <v>10</v>
      </c>
      <c r="B17" s="23">
        <f ca="1">IF(B16="","",IF(B16=M3,"",SUM(B16+1)))</f>
        <v>45726</v>
      </c>
      <c r="C17" s="22"/>
      <c r="D17" s="183"/>
      <c r="E17" s="184"/>
      <c r="F17" s="184"/>
      <c r="G17" s="21"/>
      <c r="H17" s="188"/>
      <c r="I17" s="15"/>
      <c r="J17" s="184"/>
      <c r="K17" s="184"/>
      <c r="L17" s="20"/>
      <c r="M17" s="188"/>
      <c r="N17" s="13"/>
      <c r="O17" s="12" t="str">
        <f t="shared" si="0"/>
        <v/>
      </c>
      <c r="P17" s="11"/>
      <c r="Q17" s="10"/>
      <c r="R17" s="2"/>
    </row>
    <row r="18" spans="1:18" x14ac:dyDescent="0.2">
      <c r="A18" s="19">
        <v>11</v>
      </c>
      <c r="B18" s="23">
        <f ca="1">IF(B17="","",IF(B17=M3,"",SUM(B17+1)))</f>
        <v>45727</v>
      </c>
      <c r="C18" s="22"/>
      <c r="D18" s="183"/>
      <c r="E18" s="184"/>
      <c r="F18" s="184"/>
      <c r="G18" s="21"/>
      <c r="H18" s="188"/>
      <c r="I18" s="15"/>
      <c r="J18" s="184"/>
      <c r="K18" s="184"/>
      <c r="L18" s="20"/>
      <c r="M18" s="188"/>
      <c r="N18" s="13"/>
      <c r="O18" s="12" t="str">
        <f t="shared" si="0"/>
        <v/>
      </c>
      <c r="P18" s="11"/>
      <c r="Q18" s="10"/>
      <c r="R18" s="2"/>
    </row>
    <row r="19" spans="1:18" x14ac:dyDescent="0.2">
      <c r="A19" s="19">
        <v>12</v>
      </c>
      <c r="B19" s="23">
        <f ca="1">IF(B18="","",IF(B18=M3,"",SUM(B18+1)))</f>
        <v>45728</v>
      </c>
      <c r="C19" s="22"/>
      <c r="D19" s="183"/>
      <c r="E19" s="184"/>
      <c r="F19" s="184"/>
      <c r="G19" s="21"/>
      <c r="H19" s="188"/>
      <c r="I19" s="15"/>
      <c r="J19" s="184"/>
      <c r="K19" s="184"/>
      <c r="L19" s="20"/>
      <c r="M19" s="188"/>
      <c r="N19" s="13"/>
      <c r="O19" s="12" t="str">
        <f t="shared" si="0"/>
        <v/>
      </c>
      <c r="P19" s="11"/>
      <c r="Q19" s="10"/>
      <c r="R19" s="2"/>
    </row>
    <row r="20" spans="1:18" x14ac:dyDescent="0.2">
      <c r="A20" s="19">
        <v>13</v>
      </c>
      <c r="B20" s="23">
        <f ca="1">IF(B19="","",IF(B19=M3,"",SUM(B19+1)))</f>
        <v>45729</v>
      </c>
      <c r="C20" s="22"/>
      <c r="D20" s="183"/>
      <c r="E20" s="184"/>
      <c r="F20" s="184"/>
      <c r="G20" s="21"/>
      <c r="H20" s="188"/>
      <c r="I20" s="15"/>
      <c r="J20" s="184"/>
      <c r="K20" s="184"/>
      <c r="L20" s="20"/>
      <c r="M20" s="188"/>
      <c r="N20" s="13"/>
      <c r="O20" s="12" t="str">
        <f t="shared" si="0"/>
        <v/>
      </c>
      <c r="P20" s="11"/>
      <c r="Q20" s="10"/>
      <c r="R20" s="2"/>
    </row>
    <row r="21" spans="1:18" x14ac:dyDescent="0.2">
      <c r="A21" s="19">
        <v>14</v>
      </c>
      <c r="B21" s="23">
        <f ca="1">IF(B20="","",IF(B20=M3,"",SUM(B20+1)))</f>
        <v>45730</v>
      </c>
      <c r="C21" s="22"/>
      <c r="D21" s="183"/>
      <c r="E21" s="184"/>
      <c r="F21" s="184"/>
      <c r="G21" s="21"/>
      <c r="H21" s="188"/>
      <c r="I21" s="15"/>
      <c r="J21" s="184"/>
      <c r="K21" s="184"/>
      <c r="L21" s="20"/>
      <c r="M21" s="188"/>
      <c r="N21" s="13"/>
      <c r="O21" s="12" t="str">
        <f t="shared" si="0"/>
        <v/>
      </c>
      <c r="P21" s="11"/>
      <c r="Q21" s="10"/>
      <c r="R21" s="2"/>
    </row>
    <row r="22" spans="1:18" x14ac:dyDescent="0.2">
      <c r="A22" s="19">
        <v>15</v>
      </c>
      <c r="B22" s="23">
        <f ca="1">IF(B21="","",IF(B21=M3,"",SUM(B21+1)))</f>
        <v>45731</v>
      </c>
      <c r="C22" s="22"/>
      <c r="D22" s="183"/>
      <c r="E22" s="184"/>
      <c r="F22" s="184"/>
      <c r="G22" s="21"/>
      <c r="H22" s="188"/>
      <c r="I22" s="15"/>
      <c r="J22" s="184"/>
      <c r="K22" s="184"/>
      <c r="L22" s="20"/>
      <c r="M22" s="188"/>
      <c r="N22" s="13"/>
      <c r="O22" s="12" t="str">
        <f t="shared" si="0"/>
        <v/>
      </c>
      <c r="P22" s="11"/>
      <c r="Q22" s="10"/>
      <c r="R22" s="2"/>
    </row>
    <row r="23" spans="1:18" x14ac:dyDescent="0.2">
      <c r="A23" s="19">
        <v>16</v>
      </c>
      <c r="B23" s="23">
        <f ca="1">IF(B22="","",IF(B22=M3,"",SUM(B22+1)))</f>
        <v>45732</v>
      </c>
      <c r="C23" s="22"/>
      <c r="D23" s="183"/>
      <c r="E23" s="184"/>
      <c r="F23" s="184"/>
      <c r="G23" s="21"/>
      <c r="H23" s="188"/>
      <c r="I23" s="15"/>
      <c r="J23" s="184"/>
      <c r="K23" s="184"/>
      <c r="L23" s="20"/>
      <c r="M23" s="188"/>
      <c r="N23" s="13"/>
      <c r="O23" s="12" t="str">
        <f t="shared" si="0"/>
        <v/>
      </c>
      <c r="P23" s="11"/>
      <c r="Q23" s="10"/>
      <c r="R23" s="2"/>
    </row>
    <row r="24" spans="1:18" x14ac:dyDescent="0.2">
      <c r="A24" s="19">
        <v>17</v>
      </c>
      <c r="B24" s="23">
        <f ca="1">IF(B23="","",IF(B23=M3,"",SUM(B23+1)))</f>
        <v>45733</v>
      </c>
      <c r="C24" s="22"/>
      <c r="D24" s="183"/>
      <c r="E24" s="184"/>
      <c r="F24" s="184"/>
      <c r="G24" s="21"/>
      <c r="H24" s="188"/>
      <c r="I24" s="15"/>
      <c r="J24" s="184"/>
      <c r="K24" s="184"/>
      <c r="L24" s="20"/>
      <c r="M24" s="188"/>
      <c r="N24" s="13"/>
      <c r="O24" s="12" t="str">
        <f t="shared" si="0"/>
        <v/>
      </c>
      <c r="P24" s="11"/>
      <c r="Q24" s="10"/>
      <c r="R24" s="2"/>
    </row>
    <row r="25" spans="1:18" x14ac:dyDescent="0.2">
      <c r="A25" s="19">
        <v>18</v>
      </c>
      <c r="B25" s="23">
        <f ca="1">IF(B24="","",IF(B24=M3,"",SUM(B24+1)))</f>
        <v>45734</v>
      </c>
      <c r="C25" s="22"/>
      <c r="D25" s="183"/>
      <c r="E25" s="184"/>
      <c r="F25" s="184"/>
      <c r="G25" s="21"/>
      <c r="H25" s="188"/>
      <c r="I25" s="15"/>
      <c r="J25" s="184"/>
      <c r="K25" s="184"/>
      <c r="L25" s="20"/>
      <c r="M25" s="188"/>
      <c r="N25" s="13"/>
      <c r="O25" s="12" t="str">
        <f t="shared" si="0"/>
        <v/>
      </c>
      <c r="P25" s="11"/>
      <c r="Q25" s="10"/>
      <c r="R25" s="2"/>
    </row>
    <row r="26" spans="1:18" x14ac:dyDescent="0.2">
      <c r="A26" s="19">
        <v>19</v>
      </c>
      <c r="B26" s="23">
        <f ca="1">IF(B25="","",IF(B25=M3,"",SUM(B25+1)))</f>
        <v>45735</v>
      </c>
      <c r="C26" s="22"/>
      <c r="D26" s="183"/>
      <c r="E26" s="184"/>
      <c r="F26" s="184"/>
      <c r="G26" s="21"/>
      <c r="H26" s="188"/>
      <c r="I26" s="15"/>
      <c r="J26" s="184"/>
      <c r="K26" s="184"/>
      <c r="L26" s="20"/>
      <c r="M26" s="188"/>
      <c r="N26" s="13"/>
      <c r="O26" s="12" t="str">
        <f t="shared" si="0"/>
        <v/>
      </c>
      <c r="P26" s="11"/>
      <c r="Q26" s="10"/>
      <c r="R26" s="2"/>
    </row>
    <row r="27" spans="1:18" x14ac:dyDescent="0.2">
      <c r="A27" s="19">
        <v>20</v>
      </c>
      <c r="B27" s="23">
        <f ca="1">IF(B26="","",IF(B26=M3,"",SUM(B26+1)))</f>
        <v>45736</v>
      </c>
      <c r="C27" s="22"/>
      <c r="D27" s="183"/>
      <c r="E27" s="184"/>
      <c r="F27" s="184"/>
      <c r="G27" s="21"/>
      <c r="H27" s="188"/>
      <c r="I27" s="15"/>
      <c r="J27" s="184"/>
      <c r="K27" s="184"/>
      <c r="L27" s="20"/>
      <c r="M27" s="188"/>
      <c r="N27" s="13"/>
      <c r="O27" s="12" t="str">
        <f t="shared" si="0"/>
        <v/>
      </c>
      <c r="P27" s="11"/>
      <c r="Q27" s="10"/>
      <c r="R27" s="2"/>
    </row>
    <row r="28" spans="1:18" x14ac:dyDescent="0.2">
      <c r="A28" s="19">
        <v>21</v>
      </c>
      <c r="B28" s="23">
        <f ca="1">IF(B27="","",IF(B27=M3,"",SUM(B27+1)))</f>
        <v>45737</v>
      </c>
      <c r="C28" s="22"/>
      <c r="D28" s="183"/>
      <c r="E28" s="184"/>
      <c r="F28" s="184"/>
      <c r="G28" s="21"/>
      <c r="H28" s="188"/>
      <c r="I28" s="15"/>
      <c r="J28" s="184"/>
      <c r="K28" s="184"/>
      <c r="L28" s="20"/>
      <c r="M28" s="188"/>
      <c r="N28" s="13"/>
      <c r="O28" s="12" t="str">
        <f t="shared" si="0"/>
        <v/>
      </c>
      <c r="P28" s="11"/>
      <c r="Q28" s="10"/>
      <c r="R28" s="2"/>
    </row>
    <row r="29" spans="1:18" x14ac:dyDescent="0.2">
      <c r="A29" s="19">
        <v>22</v>
      </c>
      <c r="B29" s="23">
        <f ca="1">IF(B28="","",IF(B28=M3,"",SUM(B28+1)))</f>
        <v>45738</v>
      </c>
      <c r="C29" s="22"/>
      <c r="D29" s="183"/>
      <c r="E29" s="184"/>
      <c r="F29" s="184"/>
      <c r="G29" s="21"/>
      <c r="H29" s="188"/>
      <c r="I29" s="15"/>
      <c r="J29" s="184"/>
      <c r="K29" s="184"/>
      <c r="L29" s="20"/>
      <c r="M29" s="188"/>
      <c r="N29" s="13"/>
      <c r="O29" s="12" t="str">
        <f t="shared" si="0"/>
        <v/>
      </c>
      <c r="P29" s="11"/>
      <c r="Q29" s="10"/>
      <c r="R29" s="2"/>
    </row>
    <row r="30" spans="1:18" x14ac:dyDescent="0.2">
      <c r="A30" s="19">
        <v>23</v>
      </c>
      <c r="B30" s="23">
        <f ca="1">IF(B29="","",IF(B29=M3,"",SUM(B29+1)))</f>
        <v>45739</v>
      </c>
      <c r="C30" s="22"/>
      <c r="D30" s="183"/>
      <c r="E30" s="184"/>
      <c r="F30" s="184"/>
      <c r="G30" s="21"/>
      <c r="H30" s="188"/>
      <c r="I30" s="15"/>
      <c r="J30" s="184"/>
      <c r="K30" s="184"/>
      <c r="L30" s="20"/>
      <c r="M30" s="188"/>
      <c r="N30" s="13"/>
      <c r="O30" s="12" t="str">
        <f t="shared" si="0"/>
        <v/>
      </c>
      <c r="P30" s="11"/>
      <c r="Q30" s="10"/>
      <c r="R30" s="2"/>
    </row>
    <row r="31" spans="1:18" x14ac:dyDescent="0.2">
      <c r="A31" s="19">
        <v>24</v>
      </c>
      <c r="B31" s="23">
        <f ca="1">IF(B30="","",IF(B30=M3,"",SUM(B30+1)))</f>
        <v>45740</v>
      </c>
      <c r="C31" s="22"/>
      <c r="D31" s="183"/>
      <c r="E31" s="184"/>
      <c r="F31" s="184"/>
      <c r="G31" s="21"/>
      <c r="H31" s="188"/>
      <c r="I31" s="15"/>
      <c r="J31" s="184"/>
      <c r="K31" s="184"/>
      <c r="L31" s="20"/>
      <c r="M31" s="188"/>
      <c r="N31" s="13"/>
      <c r="O31" s="12" t="str">
        <f t="shared" si="0"/>
        <v/>
      </c>
      <c r="P31" s="11"/>
      <c r="Q31" s="10"/>
      <c r="R31" s="2"/>
    </row>
    <row r="32" spans="1:18" x14ac:dyDescent="0.2">
      <c r="A32" s="19">
        <v>25</v>
      </c>
      <c r="B32" s="23">
        <f ca="1">IF(B31="","",IF(B31=M3,"",SUM(B31+1)))</f>
        <v>45741</v>
      </c>
      <c r="C32" s="22"/>
      <c r="D32" s="183"/>
      <c r="E32" s="184"/>
      <c r="F32" s="184"/>
      <c r="G32" s="21"/>
      <c r="H32" s="188"/>
      <c r="I32" s="15"/>
      <c r="J32" s="184"/>
      <c r="K32" s="184"/>
      <c r="L32" s="20"/>
      <c r="M32" s="188"/>
      <c r="N32" s="13"/>
      <c r="O32" s="12" t="str">
        <f t="shared" si="0"/>
        <v/>
      </c>
      <c r="P32" s="11"/>
      <c r="Q32" s="10"/>
      <c r="R32" s="2"/>
    </row>
    <row r="33" spans="1:19" x14ac:dyDescent="0.2">
      <c r="A33" s="19">
        <v>26</v>
      </c>
      <c r="B33" s="23">
        <f ca="1">IF(B32="","",IF(B32=M3,"",SUM(B32+1)))</f>
        <v>45742</v>
      </c>
      <c r="C33" s="22"/>
      <c r="D33" s="183"/>
      <c r="E33" s="184"/>
      <c r="F33" s="184"/>
      <c r="G33" s="21"/>
      <c r="H33" s="188"/>
      <c r="I33" s="15"/>
      <c r="J33" s="184"/>
      <c r="K33" s="184"/>
      <c r="L33" s="20"/>
      <c r="M33" s="188"/>
      <c r="N33" s="13"/>
      <c r="O33" s="12" t="str">
        <f t="shared" si="0"/>
        <v/>
      </c>
      <c r="P33" s="11"/>
      <c r="Q33" s="10"/>
      <c r="R33" s="2"/>
    </row>
    <row r="34" spans="1:19" x14ac:dyDescent="0.2">
      <c r="A34" s="19">
        <v>27</v>
      </c>
      <c r="B34" s="23">
        <f ca="1">IF(B33="","",IF(B33=M3,"",SUM(B33+1)))</f>
        <v>45743</v>
      </c>
      <c r="C34" s="22"/>
      <c r="D34" s="183"/>
      <c r="E34" s="184"/>
      <c r="F34" s="184"/>
      <c r="G34" s="21"/>
      <c r="H34" s="188"/>
      <c r="I34" s="15"/>
      <c r="J34" s="184"/>
      <c r="K34" s="184"/>
      <c r="L34" s="20"/>
      <c r="M34" s="188"/>
      <c r="N34" s="13"/>
      <c r="O34" s="12" t="str">
        <f t="shared" si="0"/>
        <v/>
      </c>
      <c r="P34" s="11"/>
      <c r="Q34" s="10"/>
      <c r="R34" s="2"/>
      <c r="S34" s="24"/>
    </row>
    <row r="35" spans="1:19" x14ac:dyDescent="0.2">
      <c r="A35" s="19">
        <v>28</v>
      </c>
      <c r="B35" s="23">
        <f ca="1">IF(B34="","",IF(B34=M3,"",SUM(B34+1)))</f>
        <v>45744</v>
      </c>
      <c r="C35" s="22"/>
      <c r="D35" s="183"/>
      <c r="E35" s="184"/>
      <c r="F35" s="184"/>
      <c r="G35" s="21"/>
      <c r="H35" s="188"/>
      <c r="I35" s="15"/>
      <c r="J35" s="184"/>
      <c r="K35" s="184"/>
      <c r="L35" s="20"/>
      <c r="M35" s="188"/>
      <c r="N35" s="13"/>
      <c r="O35" s="12" t="str">
        <f t="shared" si="0"/>
        <v/>
      </c>
      <c r="P35" s="11"/>
      <c r="Q35" s="10"/>
      <c r="R35" s="2"/>
    </row>
    <row r="36" spans="1:19" x14ac:dyDescent="0.2">
      <c r="A36" s="19">
        <v>29</v>
      </c>
      <c r="B36" s="23">
        <f ca="1">IF(B35="","",IF(B35=M3,"",SUM(B35+1)))</f>
        <v>45745</v>
      </c>
      <c r="C36" s="22"/>
      <c r="D36" s="183"/>
      <c r="E36" s="184"/>
      <c r="F36" s="184"/>
      <c r="G36" s="21"/>
      <c r="H36" s="188"/>
      <c r="I36" s="15"/>
      <c r="J36" s="184"/>
      <c r="K36" s="184"/>
      <c r="L36" s="20"/>
      <c r="M36" s="188"/>
      <c r="N36" s="13"/>
      <c r="O36" s="12" t="str">
        <f t="shared" si="0"/>
        <v/>
      </c>
      <c r="P36" s="11"/>
      <c r="Q36" s="10"/>
      <c r="R36" s="2"/>
    </row>
    <row r="37" spans="1:19" x14ac:dyDescent="0.2">
      <c r="A37" s="19">
        <v>30</v>
      </c>
      <c r="B37" s="23">
        <f ca="1">IF(B36="","",IF(B36=M3,"",SUM(B36+1)))</f>
        <v>45746</v>
      </c>
      <c r="C37" s="22"/>
      <c r="D37" s="183"/>
      <c r="E37" s="184"/>
      <c r="F37" s="184"/>
      <c r="G37" s="21"/>
      <c r="H37" s="188"/>
      <c r="I37" s="15"/>
      <c r="J37" s="184"/>
      <c r="K37" s="184"/>
      <c r="L37" s="20"/>
      <c r="M37" s="188"/>
      <c r="N37" s="13"/>
      <c r="O37" s="12" t="str">
        <f t="shared" si="0"/>
        <v/>
      </c>
      <c r="P37" s="11"/>
      <c r="Q37" s="10"/>
      <c r="R37" s="2"/>
    </row>
    <row r="38" spans="1:19" x14ac:dyDescent="0.2">
      <c r="A38" s="19">
        <v>31</v>
      </c>
      <c r="B38" s="18">
        <f ca="1">IF(B37="","",IF(B37=M3,"",SUM(B37+1)))</f>
        <v>45747</v>
      </c>
      <c r="C38" s="17"/>
      <c r="D38" s="185"/>
      <c r="E38" s="186"/>
      <c r="F38" s="186"/>
      <c r="G38" s="16"/>
      <c r="H38" s="189"/>
      <c r="I38" s="15"/>
      <c r="J38" s="186"/>
      <c r="K38" s="186"/>
      <c r="L38" s="14"/>
      <c r="M38" s="189"/>
      <c r="N38" s="13"/>
      <c r="O38" s="12" t="str">
        <f t="shared" si="0"/>
        <v/>
      </c>
      <c r="P38" s="11"/>
      <c r="Q38" s="10"/>
      <c r="R38" s="2"/>
    </row>
    <row r="39" spans="1:19" x14ac:dyDescent="0.2">
      <c r="A39" s="2"/>
      <c r="B39" s="9"/>
      <c r="C39" s="9"/>
      <c r="D39" s="9"/>
      <c r="E39" s="9"/>
      <c r="F39" s="7"/>
      <c r="G39" s="7"/>
      <c r="H39" s="8">
        <f ca="1">IF(TODAY()&gt;45964,"",SUM(H8:H38))</f>
        <v>0</v>
      </c>
      <c r="I39" s="7"/>
      <c r="J39" s="7"/>
      <c r="K39" s="7"/>
      <c r="L39" s="7"/>
      <c r="M39" s="8">
        <f ca="1">IF(TODAY()&gt;45963,"",SUM(M8:M38))</f>
        <v>0</v>
      </c>
      <c r="N39" s="7"/>
      <c r="O39" s="8">
        <f ca="1">IF(TODAY()&gt;45962,"",SUM(O8:O38))</f>
        <v>0</v>
      </c>
      <c r="P39" s="8"/>
      <c r="Q39" s="7"/>
      <c r="R39" s="2"/>
    </row>
    <row r="40" spans="1:19" x14ac:dyDescent="0.2">
      <c r="A40" s="2"/>
      <c r="B40" s="6"/>
      <c r="C40" s="6"/>
      <c r="D40" s="6"/>
      <c r="E40" s="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9" x14ac:dyDescent="0.2">
      <c r="A41" s="123"/>
      <c r="B41" s="124"/>
      <c r="C41" s="124"/>
      <c r="D41" s="124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</row>
    <row r="42" spans="1:19" x14ac:dyDescent="0.2">
      <c r="A42" s="123"/>
      <c r="B42" s="125"/>
      <c r="C42" s="126"/>
      <c r="D42" s="126"/>
      <c r="E42" s="123"/>
      <c r="F42" s="123"/>
      <c r="G42" s="123"/>
      <c r="H42" s="125"/>
      <c r="I42" s="127"/>
      <c r="J42" s="127"/>
      <c r="K42" s="127"/>
      <c r="L42" s="127"/>
      <c r="M42" s="127"/>
      <c r="N42" s="127"/>
      <c r="O42" s="123"/>
      <c r="P42" s="123"/>
      <c r="Q42" s="123"/>
      <c r="R42" s="123"/>
    </row>
    <row r="43" spans="1:19" x14ac:dyDescent="0.2">
      <c r="A43" s="123"/>
      <c r="B43" s="128" t="s">
        <v>53</v>
      </c>
      <c r="C43" s="124"/>
      <c r="D43" s="129" t="s">
        <v>140</v>
      </c>
      <c r="E43" s="123"/>
      <c r="F43" s="123"/>
      <c r="G43" s="123"/>
      <c r="H43" s="128" t="s">
        <v>53</v>
      </c>
      <c r="I43" s="124"/>
      <c r="J43" s="124"/>
      <c r="K43" s="123"/>
      <c r="L43" s="123"/>
      <c r="M43" s="123"/>
      <c r="N43" s="129" t="s">
        <v>141</v>
      </c>
      <c r="O43" s="123"/>
      <c r="P43" s="123"/>
      <c r="Q43" s="123"/>
      <c r="R43" s="123"/>
    </row>
    <row r="44" spans="1:19" x14ac:dyDescent="0.2">
      <c r="A44" s="123"/>
      <c r="B44" s="124"/>
      <c r="C44" s="124"/>
      <c r="D44" s="124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</row>
  </sheetData>
  <sheetProtection algorithmName="SHA-512" hashValue="ugaKz1tZi3T/PUZL3GQijLumfl+/qMcYMKTnfXy/5zGHmBkicGtf03Da1aIZ7e+Gh8wbM+7Hx66nleqxGqnZgg==" saltValue="Of7ZWRqATS072Lx0wjNvrg==" spinCount="100000" sheet="1" objects="1" scenarios="1"/>
  <conditionalFormatting sqref="A8:A38">
    <cfRule type="expression" dxfId="23" priority="5" stopIfTrue="1">
      <formula>WEEKDAY(B8)=7</formula>
    </cfRule>
    <cfRule type="expression" dxfId="22" priority="6" stopIfTrue="1">
      <formula>WEEKDAY(B8)=1</formula>
    </cfRule>
  </conditionalFormatting>
  <conditionalFormatting sqref="B8:B38">
    <cfRule type="expression" dxfId="21" priority="3" stopIfTrue="1">
      <formula>WEEKDAY(B8)=7</formula>
    </cfRule>
    <cfRule type="expression" dxfId="20" priority="4" stopIfTrue="1">
      <formula>WEEKDAY(B8)=1</formula>
    </cfRule>
  </conditionalFormatting>
  <conditionalFormatting sqref="C8:C38">
    <cfRule type="expression" dxfId="19" priority="1" stopIfTrue="1">
      <formula>WEEKDAY(B8)=7</formula>
    </cfRule>
    <cfRule type="expression" dxfId="18" priority="2" stopIfTrue="1">
      <formula>WEEKDAY(B8)=1</formula>
    </cfRule>
  </conditionalFormatting>
  <hyperlinks>
    <hyperlink ref="F2" location="Beschreibung!A6" display="Doku" xr:uid="{00000000-0004-0000-0200-000000000000}"/>
    <hyperlink ref="D2" location="Zusammenfassung!A1" display="Zusammenfassung" xr:uid="{00000000-0004-0000-0200-000001000000}"/>
    <hyperlink ref="B2" location="Zentrale!A7" display="Zentrale" xr:uid="{00000000-0004-0000-0200-000002000000}"/>
  </hyperlinks>
  <printOptions horizontalCentered="1" verticalCentered="1"/>
  <pageMargins left="0.78740157480314965" right="0.78740157480314965" top="0.47244094488188981" bottom="0.59055118110236227" header="0.31496062992125984" footer="0.39370078740157483"/>
  <pageSetup paperSize="9" scale="92" orientation="landscape" blackAndWhite="1" horizontalDpi="300" verticalDpi="300" r:id="rId1"/>
  <headerFooter alignWithMargins="0">
    <oddHeader>&amp;R&amp;"Calibri,Standard"&amp;D</oddHeader>
    <oddFooter>&amp;C&amp;F &amp;A © Auvista Verlag München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4"/>
  <sheetViews>
    <sheetView showRowColHeaders="0" workbookViewId="0">
      <pane ySplit="6" topLeftCell="A7" activePane="bottomLeft" state="frozenSplit"/>
      <selection activeCell="D8" sqref="D8"/>
      <selection pane="bottomLeft" activeCell="D8" sqref="D8"/>
    </sheetView>
  </sheetViews>
  <sheetFormatPr baseColWidth="10" defaultRowHeight="12.75" x14ac:dyDescent="0.2"/>
  <cols>
    <col min="1" max="1" width="4.28515625" style="3" customWidth="1"/>
    <col min="2" max="2" width="9.28515625" style="5" customWidth="1"/>
    <col min="3" max="3" width="1.5703125" style="5" customWidth="1"/>
    <col min="4" max="4" width="26.42578125" style="5" customWidth="1"/>
    <col min="5" max="6" width="8.42578125" style="3" customWidth="1"/>
    <col min="7" max="7" width="1.5703125" style="3" customWidth="1"/>
    <col min="8" max="8" width="6.7109375" style="3" customWidth="1"/>
    <col min="9" max="9" width="1.5703125" style="3" customWidth="1"/>
    <col min="10" max="11" width="8.42578125" style="3" customWidth="1"/>
    <col min="12" max="12" width="1.5703125" style="3" customWidth="1"/>
    <col min="13" max="13" width="6.7109375" style="3" customWidth="1"/>
    <col min="14" max="14" width="1.5703125" style="3" customWidth="1"/>
    <col min="15" max="15" width="9.28515625" style="3" customWidth="1"/>
    <col min="16" max="16" width="2.28515625" style="3" customWidth="1"/>
    <col min="17" max="17" width="9.28515625" style="3" customWidth="1"/>
    <col min="18" max="18" width="5.7109375" style="3" customWidth="1"/>
    <col min="19" max="16384" width="11.42578125" style="3"/>
  </cols>
  <sheetData>
    <row r="1" spans="1:18" ht="6" customHeight="1" thickBot="1" x14ac:dyDescent="0.25">
      <c r="A1" s="61" t="s">
        <v>17</v>
      </c>
      <c r="B1" s="6"/>
      <c r="C1" s="6"/>
      <c r="D1" s="6"/>
      <c r="E1" s="2"/>
      <c r="F1" s="2"/>
      <c r="G1" s="2"/>
      <c r="H1" s="59"/>
      <c r="I1" s="2"/>
      <c r="J1" s="60"/>
      <c r="K1" s="60"/>
      <c r="L1" s="2"/>
      <c r="M1" s="59"/>
      <c r="N1" s="2"/>
      <c r="O1" s="59"/>
      <c r="P1" s="59"/>
      <c r="Q1" s="59"/>
      <c r="R1" s="2"/>
    </row>
    <row r="2" spans="1:18" x14ac:dyDescent="0.2">
      <c r="A2" s="2"/>
      <c r="B2" s="4" t="s">
        <v>27</v>
      </c>
      <c r="C2" s="6"/>
      <c r="D2" s="1" t="s">
        <v>144</v>
      </c>
      <c r="E2" s="2"/>
      <c r="F2" s="4" t="s">
        <v>122</v>
      </c>
      <c r="G2" s="2"/>
      <c r="H2" s="236" t="str">
        <f ca="1">IF(TODAY()&gt;45964,"Testdatum ist abgelaufen. Die unbegrenzte Originaldatei kann auf Auvista.de mit XZ210 für € 49 erworben werden!","")</f>
        <v/>
      </c>
      <c r="I2" s="2"/>
      <c r="J2" s="60"/>
      <c r="K2" s="60"/>
      <c r="L2" s="2"/>
      <c r="M2" s="59"/>
      <c r="N2" s="2"/>
      <c r="O2" s="2"/>
      <c r="P2" s="58"/>
      <c r="Q2" s="2"/>
      <c r="R2" s="2"/>
    </row>
    <row r="3" spans="1:18" x14ac:dyDescent="0.2">
      <c r="A3" s="2"/>
      <c r="B3" s="6"/>
      <c r="C3" s="6"/>
      <c r="D3" s="130" t="str">
        <f>IF(_1_!D3="","",_1_!D3)</f>
        <v>Firmenname</v>
      </c>
      <c r="E3" s="55"/>
      <c r="F3" s="55"/>
      <c r="G3" s="55"/>
      <c r="H3" s="54"/>
      <c r="I3" s="54" t="s">
        <v>76</v>
      </c>
      <c r="J3" s="131">
        <f>IF(_1_!J3="","",_1_!J3)</f>
        <v>45717</v>
      </c>
      <c r="K3" s="57"/>
      <c r="L3" s="57" t="s">
        <v>71</v>
      </c>
      <c r="M3" s="131">
        <f>IF(_1_!M3="","",_1_!M3)</f>
        <v>45747</v>
      </c>
      <c r="N3" s="55"/>
      <c r="O3" s="2"/>
      <c r="P3" s="54" t="s">
        <v>121</v>
      </c>
      <c r="Q3" s="53">
        <v>12.82</v>
      </c>
      <c r="R3" s="2"/>
    </row>
    <row r="4" spans="1:18" x14ac:dyDescent="0.2">
      <c r="A4" s="2"/>
      <c r="B4" s="122" t="s">
        <v>139</v>
      </c>
      <c r="C4" s="6"/>
      <c r="D4" s="122" t="s">
        <v>154</v>
      </c>
      <c r="E4" s="2"/>
      <c r="F4" s="2"/>
      <c r="G4" s="2"/>
      <c r="H4" s="52"/>
      <c r="I4" s="52"/>
      <c r="J4" s="52"/>
      <c r="K4" s="52"/>
      <c r="L4" s="52"/>
      <c r="M4" s="52"/>
      <c r="N4" s="52"/>
      <c r="O4" s="52"/>
      <c r="P4" s="52"/>
      <c r="Q4" s="10"/>
      <c r="R4" s="2"/>
    </row>
    <row r="5" spans="1:18" x14ac:dyDescent="0.2">
      <c r="A5" s="2"/>
      <c r="B5" s="6"/>
      <c r="C5" s="6"/>
      <c r="D5" s="51">
        <f ca="1">IF(B14="","",B14)</f>
        <v>45723</v>
      </c>
      <c r="E5" s="50"/>
      <c r="F5" s="50"/>
      <c r="G5" s="50"/>
      <c r="H5" s="49"/>
      <c r="I5" s="49"/>
      <c r="J5" s="49"/>
      <c r="K5" s="49"/>
      <c r="L5" s="49"/>
      <c r="M5" s="48" t="s">
        <v>145</v>
      </c>
      <c r="N5" s="47"/>
      <c r="O5" s="46">
        <f ca="1">O39</f>
        <v>0</v>
      </c>
      <c r="P5" s="45" t="str">
        <f ca="1">IF(O5=0,"","=")</f>
        <v/>
      </c>
      <c r="Q5" s="121" t="str">
        <f ca="1">IF(O5=0,"",O5*24*Q3)</f>
        <v/>
      </c>
      <c r="R5" s="44" t="str">
        <f>IF(_1_!R5="","",_1_!R5)</f>
        <v>€</v>
      </c>
    </row>
    <row r="6" spans="1:18" ht="23.25" thickBot="1" x14ac:dyDescent="0.25">
      <c r="A6" s="43"/>
      <c r="B6" s="6"/>
      <c r="C6" s="42"/>
      <c r="D6" s="41"/>
      <c r="E6" s="10" t="s">
        <v>42</v>
      </c>
      <c r="F6" s="10" t="s">
        <v>40</v>
      </c>
      <c r="G6" s="40"/>
      <c r="H6" s="39" t="s">
        <v>38</v>
      </c>
      <c r="I6" s="2"/>
      <c r="J6" s="10" t="s">
        <v>42</v>
      </c>
      <c r="K6" s="10" t="s">
        <v>40</v>
      </c>
      <c r="L6" s="40"/>
      <c r="M6" s="39" t="s">
        <v>38</v>
      </c>
      <c r="N6" s="2"/>
      <c r="O6" s="38" t="s">
        <v>120</v>
      </c>
      <c r="P6" s="38"/>
      <c r="Q6" s="2"/>
      <c r="R6" s="2"/>
    </row>
    <row r="7" spans="1:18" ht="15.75" thickBot="1" x14ac:dyDescent="0.3">
      <c r="A7" s="37" t="s">
        <v>17</v>
      </c>
      <c r="B7" s="36" t="s">
        <v>53</v>
      </c>
      <c r="C7" s="35"/>
      <c r="D7" s="35" t="s">
        <v>119</v>
      </c>
      <c r="E7" s="34">
        <v>0.3125</v>
      </c>
      <c r="F7" s="28">
        <v>0.4861111111111111</v>
      </c>
      <c r="G7" s="33"/>
      <c r="H7" s="30">
        <v>5.5555555555555552E-2</v>
      </c>
      <c r="I7" s="32"/>
      <c r="J7" s="28">
        <v>0.50347222222222221</v>
      </c>
      <c r="K7" s="28">
        <v>0.75347222222222221</v>
      </c>
      <c r="L7" s="31"/>
      <c r="M7" s="30">
        <v>2.7777777777777776E-2</v>
      </c>
      <c r="N7" s="29"/>
      <c r="O7" s="28">
        <f>SUM((F7-E7)-H7+(K7-J7)-M7)</f>
        <v>0.34027777777777779</v>
      </c>
      <c r="P7" s="27"/>
      <c r="Q7" s="26"/>
      <c r="R7" s="2"/>
    </row>
    <row r="8" spans="1:18" x14ac:dyDescent="0.2">
      <c r="A8" s="19" t="s">
        <v>118</v>
      </c>
      <c r="B8" s="23">
        <f ca="1">IF(TODAY()&gt;45963,"",IF(J3="","",J3))</f>
        <v>45717</v>
      </c>
      <c r="C8" s="25"/>
      <c r="D8" s="181"/>
      <c r="E8" s="182"/>
      <c r="F8" s="182"/>
      <c r="G8" s="21"/>
      <c r="H8" s="187"/>
      <c r="I8" s="15"/>
      <c r="J8" s="182"/>
      <c r="K8" s="182"/>
      <c r="L8" s="20"/>
      <c r="M8" s="187"/>
      <c r="N8" s="13"/>
      <c r="O8" s="12" t="str">
        <f t="shared" ref="O8:O38" si="0">IF(COUNTA(E8:M8)&lt;1,"",IF(OR(COUNTA(E8,F8,J8,K8)=1,COUNTA(E8,F8,J8,K8)=3),"geht?",SUM((F8-E8)-H8+(K8-J8)-M8)))</f>
        <v/>
      </c>
      <c r="P8" s="11"/>
      <c r="Q8" s="10"/>
      <c r="R8" s="2"/>
    </row>
    <row r="9" spans="1:18" x14ac:dyDescent="0.2">
      <c r="A9" s="19">
        <v>2</v>
      </c>
      <c r="B9" s="23">
        <f ca="1">IF(B8="","",SUM(B8+1))</f>
        <v>45718</v>
      </c>
      <c r="C9" s="22"/>
      <c r="D9" s="183"/>
      <c r="E9" s="184"/>
      <c r="F9" s="184"/>
      <c r="G9" s="21"/>
      <c r="H9" s="188"/>
      <c r="I9" s="15"/>
      <c r="J9" s="184"/>
      <c r="K9" s="184"/>
      <c r="L9" s="20"/>
      <c r="M9" s="188"/>
      <c r="N9" s="13"/>
      <c r="O9" s="12" t="str">
        <f t="shared" si="0"/>
        <v/>
      </c>
      <c r="P9" s="11"/>
      <c r="Q9" s="10"/>
      <c r="R9" s="2"/>
    </row>
    <row r="10" spans="1:18" ht="12.75" customHeight="1" x14ac:dyDescent="0.2">
      <c r="A10" s="19">
        <v>3</v>
      </c>
      <c r="B10" s="23">
        <f ca="1">IF(B9="","",IF(B9=M3,"",SUM(B9+1)))</f>
        <v>45719</v>
      </c>
      <c r="C10" s="22"/>
      <c r="D10" s="183"/>
      <c r="E10" s="184"/>
      <c r="F10" s="184"/>
      <c r="G10" s="21"/>
      <c r="H10" s="188"/>
      <c r="I10" s="15"/>
      <c r="J10" s="184"/>
      <c r="K10" s="184"/>
      <c r="L10" s="20"/>
      <c r="M10" s="188"/>
      <c r="N10" s="13"/>
      <c r="O10" s="12" t="str">
        <f t="shared" si="0"/>
        <v/>
      </c>
      <c r="P10" s="11"/>
      <c r="Q10" s="10"/>
      <c r="R10" s="2"/>
    </row>
    <row r="11" spans="1:18" x14ac:dyDescent="0.2">
      <c r="A11" s="19">
        <v>4</v>
      </c>
      <c r="B11" s="23">
        <f ca="1">IF(B10="","",IF(B10=M3,"",SUM(B10+1)))</f>
        <v>45720</v>
      </c>
      <c r="C11" s="22"/>
      <c r="D11" s="183"/>
      <c r="E11" s="184"/>
      <c r="F11" s="184"/>
      <c r="G11" s="21"/>
      <c r="H11" s="188"/>
      <c r="I11" s="15"/>
      <c r="J11" s="184"/>
      <c r="K11" s="184"/>
      <c r="L11" s="20"/>
      <c r="M11" s="188"/>
      <c r="N11" s="13"/>
      <c r="O11" s="12" t="str">
        <f t="shared" si="0"/>
        <v/>
      </c>
      <c r="P11" s="11"/>
      <c r="Q11" s="10"/>
      <c r="R11" s="2"/>
    </row>
    <row r="12" spans="1:18" x14ac:dyDescent="0.2">
      <c r="A12" s="19">
        <v>5</v>
      </c>
      <c r="B12" s="23">
        <f ca="1">IF(B11="","",IF(B11=M3,"",SUM(B11+1)))</f>
        <v>45721</v>
      </c>
      <c r="C12" s="22"/>
      <c r="D12" s="183"/>
      <c r="E12" s="184"/>
      <c r="F12" s="184"/>
      <c r="G12" s="21"/>
      <c r="H12" s="188"/>
      <c r="I12" s="15"/>
      <c r="J12" s="184"/>
      <c r="K12" s="184"/>
      <c r="L12" s="20"/>
      <c r="M12" s="188"/>
      <c r="N12" s="13"/>
      <c r="O12" s="12" t="str">
        <f t="shared" si="0"/>
        <v/>
      </c>
      <c r="P12" s="11"/>
      <c r="Q12" s="10"/>
      <c r="R12" s="2"/>
    </row>
    <row r="13" spans="1:18" x14ac:dyDescent="0.2">
      <c r="A13" s="19">
        <v>6</v>
      </c>
      <c r="B13" s="23">
        <f ca="1">IF(B12="","",IF(B12=M3,"",SUM(B12+1)))</f>
        <v>45722</v>
      </c>
      <c r="C13" s="22"/>
      <c r="D13" s="183"/>
      <c r="E13" s="184"/>
      <c r="F13" s="184"/>
      <c r="G13" s="21"/>
      <c r="H13" s="188"/>
      <c r="I13" s="15"/>
      <c r="J13" s="184"/>
      <c r="K13" s="184"/>
      <c r="L13" s="20"/>
      <c r="M13" s="188"/>
      <c r="N13" s="13"/>
      <c r="O13" s="12" t="str">
        <f t="shared" si="0"/>
        <v/>
      </c>
      <c r="P13" s="11"/>
      <c r="Q13" s="10"/>
      <c r="R13" s="2"/>
    </row>
    <row r="14" spans="1:18" x14ac:dyDescent="0.2">
      <c r="A14" s="19">
        <v>7</v>
      </c>
      <c r="B14" s="23">
        <f ca="1">IF(B13="","",IF(B13=M3,"",SUM(B13+1)))</f>
        <v>45723</v>
      </c>
      <c r="C14" s="22"/>
      <c r="D14" s="183"/>
      <c r="E14" s="184"/>
      <c r="F14" s="184"/>
      <c r="G14" s="21"/>
      <c r="H14" s="188"/>
      <c r="I14" s="15"/>
      <c r="J14" s="184"/>
      <c r="K14" s="184"/>
      <c r="L14" s="20"/>
      <c r="M14" s="188"/>
      <c r="N14" s="13"/>
      <c r="O14" s="12" t="str">
        <f t="shared" si="0"/>
        <v/>
      </c>
      <c r="P14" s="11"/>
      <c r="Q14" s="10"/>
      <c r="R14" s="2"/>
    </row>
    <row r="15" spans="1:18" x14ac:dyDescent="0.2">
      <c r="A15" s="19">
        <v>8</v>
      </c>
      <c r="B15" s="23">
        <f ca="1">IF(B14="","",IF(B14=M3,"",SUM(B14+1)))</f>
        <v>45724</v>
      </c>
      <c r="C15" s="22"/>
      <c r="D15" s="183"/>
      <c r="E15" s="184"/>
      <c r="F15" s="184"/>
      <c r="G15" s="21"/>
      <c r="H15" s="188"/>
      <c r="I15" s="15"/>
      <c r="J15" s="184"/>
      <c r="K15" s="184"/>
      <c r="L15" s="20"/>
      <c r="M15" s="188"/>
      <c r="N15" s="13"/>
      <c r="O15" s="12" t="str">
        <f t="shared" si="0"/>
        <v/>
      </c>
      <c r="P15" s="11"/>
      <c r="Q15" s="10"/>
      <c r="R15" s="2"/>
    </row>
    <row r="16" spans="1:18" x14ac:dyDescent="0.2">
      <c r="A16" s="19">
        <v>9</v>
      </c>
      <c r="B16" s="23">
        <f ca="1">IF(B15="","",IF(B15=M3,"",SUM(B15+1)))</f>
        <v>45725</v>
      </c>
      <c r="C16" s="22"/>
      <c r="D16" s="183"/>
      <c r="E16" s="184"/>
      <c r="F16" s="184"/>
      <c r="G16" s="21"/>
      <c r="H16" s="188"/>
      <c r="I16" s="15"/>
      <c r="J16" s="184"/>
      <c r="K16" s="184"/>
      <c r="L16" s="20"/>
      <c r="M16" s="188"/>
      <c r="N16" s="13"/>
      <c r="O16" s="12" t="str">
        <f t="shared" si="0"/>
        <v/>
      </c>
      <c r="P16" s="11"/>
      <c r="Q16" s="10"/>
      <c r="R16" s="2"/>
    </row>
    <row r="17" spans="1:18" x14ac:dyDescent="0.2">
      <c r="A17" s="19">
        <v>10</v>
      </c>
      <c r="B17" s="23">
        <f ca="1">IF(B16="","",IF(B16=M3,"",SUM(B16+1)))</f>
        <v>45726</v>
      </c>
      <c r="C17" s="22"/>
      <c r="D17" s="183"/>
      <c r="E17" s="184"/>
      <c r="F17" s="184"/>
      <c r="G17" s="21"/>
      <c r="H17" s="188"/>
      <c r="I17" s="15"/>
      <c r="J17" s="184"/>
      <c r="K17" s="184"/>
      <c r="L17" s="20"/>
      <c r="M17" s="188"/>
      <c r="N17" s="13"/>
      <c r="O17" s="12" t="str">
        <f t="shared" si="0"/>
        <v/>
      </c>
      <c r="P17" s="11"/>
      <c r="Q17" s="10"/>
      <c r="R17" s="2"/>
    </row>
    <row r="18" spans="1:18" x14ac:dyDescent="0.2">
      <c r="A18" s="19">
        <v>11</v>
      </c>
      <c r="B18" s="23">
        <f ca="1">IF(B17="","",IF(B17=M3,"",SUM(B17+1)))</f>
        <v>45727</v>
      </c>
      <c r="C18" s="22"/>
      <c r="D18" s="183"/>
      <c r="E18" s="184"/>
      <c r="F18" s="184"/>
      <c r="G18" s="21"/>
      <c r="H18" s="188"/>
      <c r="I18" s="15"/>
      <c r="J18" s="184"/>
      <c r="K18" s="184"/>
      <c r="L18" s="20"/>
      <c r="M18" s="188"/>
      <c r="N18" s="13"/>
      <c r="O18" s="12" t="str">
        <f t="shared" si="0"/>
        <v/>
      </c>
      <c r="P18" s="11"/>
      <c r="Q18" s="10"/>
      <c r="R18" s="2"/>
    </row>
    <row r="19" spans="1:18" x14ac:dyDescent="0.2">
      <c r="A19" s="19">
        <v>12</v>
      </c>
      <c r="B19" s="23">
        <f ca="1">IF(B18="","",IF(B18=M3,"",SUM(B18+1)))</f>
        <v>45728</v>
      </c>
      <c r="C19" s="22"/>
      <c r="D19" s="183"/>
      <c r="E19" s="184"/>
      <c r="F19" s="184"/>
      <c r="G19" s="21"/>
      <c r="H19" s="188"/>
      <c r="I19" s="15"/>
      <c r="J19" s="184"/>
      <c r="K19" s="184"/>
      <c r="L19" s="20"/>
      <c r="M19" s="188"/>
      <c r="N19" s="13"/>
      <c r="O19" s="12" t="str">
        <f t="shared" si="0"/>
        <v/>
      </c>
      <c r="P19" s="11"/>
      <c r="Q19" s="10"/>
      <c r="R19" s="2"/>
    </row>
    <row r="20" spans="1:18" x14ac:dyDescent="0.2">
      <c r="A20" s="19">
        <v>13</v>
      </c>
      <c r="B20" s="23">
        <f ca="1">IF(B19="","",IF(B19=M3,"",SUM(B19+1)))</f>
        <v>45729</v>
      </c>
      <c r="C20" s="22"/>
      <c r="D20" s="183"/>
      <c r="E20" s="184"/>
      <c r="F20" s="184"/>
      <c r="G20" s="21"/>
      <c r="H20" s="188"/>
      <c r="I20" s="15"/>
      <c r="J20" s="184"/>
      <c r="K20" s="184"/>
      <c r="L20" s="20"/>
      <c r="M20" s="188"/>
      <c r="N20" s="13"/>
      <c r="O20" s="12" t="str">
        <f t="shared" si="0"/>
        <v/>
      </c>
      <c r="P20" s="11"/>
      <c r="Q20" s="10"/>
      <c r="R20" s="2"/>
    </row>
    <row r="21" spans="1:18" x14ac:dyDescent="0.2">
      <c r="A21" s="19">
        <v>14</v>
      </c>
      <c r="B21" s="23">
        <f ca="1">IF(B20="","",IF(B20=M3,"",SUM(B20+1)))</f>
        <v>45730</v>
      </c>
      <c r="C21" s="22"/>
      <c r="D21" s="183"/>
      <c r="E21" s="184"/>
      <c r="F21" s="184"/>
      <c r="G21" s="21"/>
      <c r="H21" s="188"/>
      <c r="I21" s="15"/>
      <c r="J21" s="184"/>
      <c r="K21" s="184"/>
      <c r="L21" s="20"/>
      <c r="M21" s="188"/>
      <c r="N21" s="13"/>
      <c r="O21" s="12" t="str">
        <f t="shared" si="0"/>
        <v/>
      </c>
      <c r="P21" s="11"/>
      <c r="Q21" s="10"/>
      <c r="R21" s="2"/>
    </row>
    <row r="22" spans="1:18" x14ac:dyDescent="0.2">
      <c r="A22" s="19">
        <v>15</v>
      </c>
      <c r="B22" s="23">
        <f ca="1">IF(B21="","",IF(B21=M3,"",SUM(B21+1)))</f>
        <v>45731</v>
      </c>
      <c r="C22" s="22"/>
      <c r="D22" s="183"/>
      <c r="E22" s="184"/>
      <c r="F22" s="184"/>
      <c r="G22" s="21"/>
      <c r="H22" s="188"/>
      <c r="I22" s="15"/>
      <c r="J22" s="184"/>
      <c r="K22" s="184"/>
      <c r="L22" s="20"/>
      <c r="M22" s="188"/>
      <c r="N22" s="13"/>
      <c r="O22" s="12" t="str">
        <f t="shared" si="0"/>
        <v/>
      </c>
      <c r="P22" s="11"/>
      <c r="Q22" s="10"/>
      <c r="R22" s="2"/>
    </row>
    <row r="23" spans="1:18" x14ac:dyDescent="0.2">
      <c r="A23" s="19">
        <v>16</v>
      </c>
      <c r="B23" s="23">
        <f ca="1">IF(B22="","",IF(B22=M3,"",SUM(B22+1)))</f>
        <v>45732</v>
      </c>
      <c r="C23" s="22"/>
      <c r="D23" s="183"/>
      <c r="E23" s="184"/>
      <c r="F23" s="184"/>
      <c r="G23" s="21"/>
      <c r="H23" s="188"/>
      <c r="I23" s="15"/>
      <c r="J23" s="184"/>
      <c r="K23" s="184"/>
      <c r="L23" s="20"/>
      <c r="M23" s="188"/>
      <c r="N23" s="13"/>
      <c r="O23" s="12" t="str">
        <f t="shared" si="0"/>
        <v/>
      </c>
      <c r="P23" s="11"/>
      <c r="Q23" s="10"/>
      <c r="R23" s="2"/>
    </row>
    <row r="24" spans="1:18" x14ac:dyDescent="0.2">
      <c r="A24" s="19">
        <v>17</v>
      </c>
      <c r="B24" s="23">
        <f ca="1">IF(B23="","",IF(B23=M3,"",SUM(B23+1)))</f>
        <v>45733</v>
      </c>
      <c r="C24" s="22"/>
      <c r="D24" s="183"/>
      <c r="E24" s="184"/>
      <c r="F24" s="184"/>
      <c r="G24" s="21"/>
      <c r="H24" s="188"/>
      <c r="I24" s="15"/>
      <c r="J24" s="184"/>
      <c r="K24" s="184"/>
      <c r="L24" s="20"/>
      <c r="M24" s="188"/>
      <c r="N24" s="13"/>
      <c r="O24" s="12" t="str">
        <f t="shared" si="0"/>
        <v/>
      </c>
      <c r="P24" s="11"/>
      <c r="Q24" s="10"/>
      <c r="R24" s="2"/>
    </row>
    <row r="25" spans="1:18" x14ac:dyDescent="0.2">
      <c r="A25" s="19">
        <v>18</v>
      </c>
      <c r="B25" s="23">
        <f ca="1">IF(B24="","",IF(B24=M3,"",SUM(B24+1)))</f>
        <v>45734</v>
      </c>
      <c r="C25" s="22"/>
      <c r="D25" s="183"/>
      <c r="E25" s="184"/>
      <c r="F25" s="184"/>
      <c r="G25" s="21"/>
      <c r="H25" s="188"/>
      <c r="I25" s="15"/>
      <c r="J25" s="184"/>
      <c r="K25" s="184"/>
      <c r="L25" s="20"/>
      <c r="M25" s="188"/>
      <c r="N25" s="13"/>
      <c r="O25" s="12" t="str">
        <f t="shared" si="0"/>
        <v/>
      </c>
      <c r="P25" s="11"/>
      <c r="Q25" s="10"/>
      <c r="R25" s="2"/>
    </row>
    <row r="26" spans="1:18" x14ac:dyDescent="0.2">
      <c r="A26" s="19">
        <v>19</v>
      </c>
      <c r="B26" s="23">
        <f ca="1">IF(B25="","",IF(B25=M3,"",SUM(B25+1)))</f>
        <v>45735</v>
      </c>
      <c r="C26" s="22"/>
      <c r="D26" s="183"/>
      <c r="E26" s="184"/>
      <c r="F26" s="184"/>
      <c r="G26" s="21"/>
      <c r="H26" s="188"/>
      <c r="I26" s="15"/>
      <c r="J26" s="184"/>
      <c r="K26" s="184"/>
      <c r="L26" s="20"/>
      <c r="M26" s="188"/>
      <c r="N26" s="13"/>
      <c r="O26" s="12" t="str">
        <f t="shared" si="0"/>
        <v/>
      </c>
      <c r="P26" s="11"/>
      <c r="Q26" s="10"/>
      <c r="R26" s="2"/>
    </row>
    <row r="27" spans="1:18" x14ac:dyDescent="0.2">
      <c r="A27" s="19">
        <v>20</v>
      </c>
      <c r="B27" s="23">
        <f ca="1">IF(B26="","",IF(B26=M3,"",SUM(B26+1)))</f>
        <v>45736</v>
      </c>
      <c r="C27" s="22"/>
      <c r="D27" s="183"/>
      <c r="E27" s="184"/>
      <c r="F27" s="184"/>
      <c r="G27" s="21"/>
      <c r="H27" s="188"/>
      <c r="I27" s="15"/>
      <c r="J27" s="184"/>
      <c r="K27" s="184"/>
      <c r="L27" s="20"/>
      <c r="M27" s="188"/>
      <c r="N27" s="13"/>
      <c r="O27" s="12" t="str">
        <f t="shared" si="0"/>
        <v/>
      </c>
      <c r="P27" s="11"/>
      <c r="Q27" s="10"/>
      <c r="R27" s="2"/>
    </row>
    <row r="28" spans="1:18" x14ac:dyDescent="0.2">
      <c r="A28" s="19">
        <v>21</v>
      </c>
      <c r="B28" s="23">
        <f ca="1">IF(B27="","",IF(B27=M3,"",SUM(B27+1)))</f>
        <v>45737</v>
      </c>
      <c r="C28" s="22"/>
      <c r="D28" s="183"/>
      <c r="E28" s="184"/>
      <c r="F28" s="184"/>
      <c r="G28" s="21"/>
      <c r="H28" s="188"/>
      <c r="I28" s="15"/>
      <c r="J28" s="184"/>
      <c r="K28" s="184"/>
      <c r="L28" s="20"/>
      <c r="M28" s="188"/>
      <c r="N28" s="13"/>
      <c r="O28" s="12" t="str">
        <f t="shared" si="0"/>
        <v/>
      </c>
      <c r="P28" s="11"/>
      <c r="Q28" s="10"/>
      <c r="R28" s="2"/>
    </row>
    <row r="29" spans="1:18" x14ac:dyDescent="0.2">
      <c r="A29" s="19">
        <v>22</v>
      </c>
      <c r="B29" s="23">
        <f ca="1">IF(B28="","",IF(B28=M3,"",SUM(B28+1)))</f>
        <v>45738</v>
      </c>
      <c r="C29" s="22"/>
      <c r="D29" s="183"/>
      <c r="E29" s="184"/>
      <c r="F29" s="184"/>
      <c r="G29" s="21"/>
      <c r="H29" s="188"/>
      <c r="I29" s="15"/>
      <c r="J29" s="184"/>
      <c r="K29" s="184"/>
      <c r="L29" s="20"/>
      <c r="M29" s="188"/>
      <c r="N29" s="13"/>
      <c r="O29" s="12" t="str">
        <f t="shared" si="0"/>
        <v/>
      </c>
      <c r="P29" s="11"/>
      <c r="Q29" s="10"/>
      <c r="R29" s="2"/>
    </row>
    <row r="30" spans="1:18" x14ac:dyDescent="0.2">
      <c r="A30" s="19">
        <v>23</v>
      </c>
      <c r="B30" s="23">
        <f ca="1">IF(B29="","",IF(B29=M3,"",SUM(B29+1)))</f>
        <v>45739</v>
      </c>
      <c r="C30" s="22"/>
      <c r="D30" s="183"/>
      <c r="E30" s="184"/>
      <c r="F30" s="184"/>
      <c r="G30" s="21"/>
      <c r="H30" s="188"/>
      <c r="I30" s="15"/>
      <c r="J30" s="184"/>
      <c r="K30" s="184"/>
      <c r="L30" s="20"/>
      <c r="M30" s="188"/>
      <c r="N30" s="13"/>
      <c r="O30" s="12" t="str">
        <f t="shared" si="0"/>
        <v/>
      </c>
      <c r="P30" s="11"/>
      <c r="Q30" s="10"/>
      <c r="R30" s="2"/>
    </row>
    <row r="31" spans="1:18" x14ac:dyDescent="0.2">
      <c r="A31" s="19">
        <v>24</v>
      </c>
      <c r="B31" s="23">
        <f ca="1">IF(B30="","",IF(B30=M3,"",SUM(B30+1)))</f>
        <v>45740</v>
      </c>
      <c r="C31" s="22"/>
      <c r="D31" s="183"/>
      <c r="E31" s="184"/>
      <c r="F31" s="184"/>
      <c r="G31" s="21"/>
      <c r="H31" s="188"/>
      <c r="I31" s="15"/>
      <c r="J31" s="184"/>
      <c r="K31" s="184"/>
      <c r="L31" s="20"/>
      <c r="M31" s="188"/>
      <c r="N31" s="13"/>
      <c r="O31" s="12" t="str">
        <f t="shared" si="0"/>
        <v/>
      </c>
      <c r="P31" s="11"/>
      <c r="Q31" s="10"/>
      <c r="R31" s="2"/>
    </row>
    <row r="32" spans="1:18" x14ac:dyDescent="0.2">
      <c r="A32" s="19">
        <v>25</v>
      </c>
      <c r="B32" s="23">
        <f ca="1">IF(B31="","",IF(B31=M3,"",SUM(B31+1)))</f>
        <v>45741</v>
      </c>
      <c r="C32" s="22"/>
      <c r="D32" s="183"/>
      <c r="E32" s="184"/>
      <c r="F32" s="184"/>
      <c r="G32" s="21"/>
      <c r="H32" s="188"/>
      <c r="I32" s="15"/>
      <c r="J32" s="184"/>
      <c r="K32" s="184"/>
      <c r="L32" s="20"/>
      <c r="M32" s="188"/>
      <c r="N32" s="13"/>
      <c r="O32" s="12" t="str">
        <f t="shared" si="0"/>
        <v/>
      </c>
      <c r="P32" s="11"/>
      <c r="Q32" s="10"/>
      <c r="R32" s="2"/>
    </row>
    <row r="33" spans="1:19" x14ac:dyDescent="0.2">
      <c r="A33" s="19">
        <v>26</v>
      </c>
      <c r="B33" s="23">
        <f ca="1">IF(B32="","",IF(B32=M3,"",SUM(B32+1)))</f>
        <v>45742</v>
      </c>
      <c r="C33" s="22"/>
      <c r="D33" s="183"/>
      <c r="E33" s="184"/>
      <c r="F33" s="184"/>
      <c r="G33" s="21"/>
      <c r="H33" s="188"/>
      <c r="I33" s="15"/>
      <c r="J33" s="184"/>
      <c r="K33" s="184"/>
      <c r="L33" s="20"/>
      <c r="M33" s="188"/>
      <c r="N33" s="13"/>
      <c r="O33" s="12" t="str">
        <f t="shared" si="0"/>
        <v/>
      </c>
      <c r="P33" s="11"/>
      <c r="Q33" s="10"/>
      <c r="R33" s="2"/>
    </row>
    <row r="34" spans="1:19" x14ac:dyDescent="0.2">
      <c r="A34" s="19">
        <v>27</v>
      </c>
      <c r="B34" s="23">
        <f ca="1">IF(B33="","",IF(B33=M3,"",SUM(B33+1)))</f>
        <v>45743</v>
      </c>
      <c r="C34" s="22"/>
      <c r="D34" s="183"/>
      <c r="E34" s="184"/>
      <c r="F34" s="184"/>
      <c r="G34" s="21"/>
      <c r="H34" s="188"/>
      <c r="I34" s="15"/>
      <c r="J34" s="184"/>
      <c r="K34" s="184"/>
      <c r="L34" s="20"/>
      <c r="M34" s="188"/>
      <c r="N34" s="13"/>
      <c r="O34" s="12" t="str">
        <f t="shared" si="0"/>
        <v/>
      </c>
      <c r="P34" s="11"/>
      <c r="Q34" s="10"/>
      <c r="R34" s="2"/>
      <c r="S34" s="24"/>
    </row>
    <row r="35" spans="1:19" x14ac:dyDescent="0.2">
      <c r="A35" s="19">
        <v>28</v>
      </c>
      <c r="B35" s="23">
        <f ca="1">IF(B34="","",IF(B34=M3,"",SUM(B34+1)))</f>
        <v>45744</v>
      </c>
      <c r="C35" s="22"/>
      <c r="D35" s="183"/>
      <c r="E35" s="184"/>
      <c r="F35" s="184"/>
      <c r="G35" s="21"/>
      <c r="H35" s="188"/>
      <c r="I35" s="15"/>
      <c r="J35" s="184"/>
      <c r="K35" s="184"/>
      <c r="L35" s="20"/>
      <c r="M35" s="188"/>
      <c r="N35" s="13"/>
      <c r="O35" s="12" t="str">
        <f t="shared" si="0"/>
        <v/>
      </c>
      <c r="P35" s="11"/>
      <c r="Q35" s="10"/>
      <c r="R35" s="2"/>
    </row>
    <row r="36" spans="1:19" x14ac:dyDescent="0.2">
      <c r="A36" s="19">
        <v>29</v>
      </c>
      <c r="B36" s="23">
        <f ca="1">IF(B35="","",IF(B35=M3,"",SUM(B35+1)))</f>
        <v>45745</v>
      </c>
      <c r="C36" s="22"/>
      <c r="D36" s="183"/>
      <c r="E36" s="184"/>
      <c r="F36" s="184"/>
      <c r="G36" s="21"/>
      <c r="H36" s="188"/>
      <c r="I36" s="15"/>
      <c r="J36" s="184"/>
      <c r="K36" s="184"/>
      <c r="L36" s="20"/>
      <c r="M36" s="188"/>
      <c r="N36" s="13"/>
      <c r="O36" s="12" t="str">
        <f t="shared" si="0"/>
        <v/>
      </c>
      <c r="P36" s="11"/>
      <c r="Q36" s="10"/>
      <c r="R36" s="2"/>
    </row>
    <row r="37" spans="1:19" x14ac:dyDescent="0.2">
      <c r="A37" s="19">
        <v>30</v>
      </c>
      <c r="B37" s="23">
        <f ca="1">IF(B36="","",IF(B36=M3,"",SUM(B36+1)))</f>
        <v>45746</v>
      </c>
      <c r="C37" s="22"/>
      <c r="D37" s="183"/>
      <c r="E37" s="184"/>
      <c r="F37" s="184"/>
      <c r="G37" s="21"/>
      <c r="H37" s="188"/>
      <c r="I37" s="15"/>
      <c r="J37" s="184"/>
      <c r="K37" s="184"/>
      <c r="L37" s="20"/>
      <c r="M37" s="188"/>
      <c r="N37" s="13"/>
      <c r="O37" s="12" t="str">
        <f t="shared" si="0"/>
        <v/>
      </c>
      <c r="P37" s="11"/>
      <c r="Q37" s="10"/>
      <c r="R37" s="2"/>
    </row>
    <row r="38" spans="1:19" x14ac:dyDescent="0.2">
      <c r="A38" s="19">
        <v>31</v>
      </c>
      <c r="B38" s="18">
        <f ca="1">IF(B37="","",IF(B37=M3,"",SUM(B37+1)))</f>
        <v>45747</v>
      </c>
      <c r="C38" s="17"/>
      <c r="D38" s="185"/>
      <c r="E38" s="186"/>
      <c r="F38" s="186"/>
      <c r="G38" s="16"/>
      <c r="H38" s="189"/>
      <c r="I38" s="15"/>
      <c r="J38" s="186"/>
      <c r="K38" s="186"/>
      <c r="L38" s="14"/>
      <c r="M38" s="189"/>
      <c r="N38" s="13"/>
      <c r="O38" s="12" t="str">
        <f t="shared" si="0"/>
        <v/>
      </c>
      <c r="P38" s="11"/>
      <c r="Q38" s="10"/>
      <c r="R38" s="2"/>
    </row>
    <row r="39" spans="1:19" x14ac:dyDescent="0.2">
      <c r="A39" s="2"/>
      <c r="B39" s="9"/>
      <c r="C39" s="9"/>
      <c r="D39" s="9"/>
      <c r="E39" s="9"/>
      <c r="F39" s="7"/>
      <c r="G39" s="7"/>
      <c r="H39" s="8">
        <f ca="1">IF(TODAY()&gt;45964,"",SUM(H8:H38))</f>
        <v>0</v>
      </c>
      <c r="I39" s="7"/>
      <c r="J39" s="7"/>
      <c r="K39" s="7"/>
      <c r="L39" s="7"/>
      <c r="M39" s="8">
        <f ca="1">IF(TODAY()&gt;45963,"",SUM(M8:M38))</f>
        <v>0</v>
      </c>
      <c r="N39" s="7"/>
      <c r="O39" s="8">
        <f ca="1">IF(TODAY()&gt;45962,"",SUM(O8:O38))</f>
        <v>0</v>
      </c>
      <c r="P39" s="8"/>
      <c r="Q39" s="7"/>
      <c r="R39" s="2"/>
    </row>
    <row r="40" spans="1:19" x14ac:dyDescent="0.2">
      <c r="A40" s="2"/>
      <c r="B40" s="6"/>
      <c r="C40" s="6"/>
      <c r="D40" s="6"/>
      <c r="E40" s="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9" x14ac:dyDescent="0.2">
      <c r="A41" s="123"/>
      <c r="B41" s="124"/>
      <c r="C41" s="124"/>
      <c r="D41" s="124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</row>
    <row r="42" spans="1:19" x14ac:dyDescent="0.2">
      <c r="A42" s="123"/>
      <c r="B42" s="125"/>
      <c r="C42" s="126"/>
      <c r="D42" s="126"/>
      <c r="E42" s="123"/>
      <c r="F42" s="123"/>
      <c r="G42" s="123"/>
      <c r="H42" s="125"/>
      <c r="I42" s="127"/>
      <c r="J42" s="127"/>
      <c r="K42" s="127"/>
      <c r="L42" s="127"/>
      <c r="M42" s="127"/>
      <c r="N42" s="127"/>
      <c r="O42" s="123"/>
      <c r="P42" s="123"/>
      <c r="Q42" s="123"/>
      <c r="R42" s="123"/>
    </row>
    <row r="43" spans="1:19" x14ac:dyDescent="0.2">
      <c r="A43" s="123"/>
      <c r="B43" s="128" t="s">
        <v>53</v>
      </c>
      <c r="C43" s="124"/>
      <c r="D43" s="129" t="s">
        <v>140</v>
      </c>
      <c r="E43" s="123"/>
      <c r="F43" s="123"/>
      <c r="G43" s="123"/>
      <c r="H43" s="128" t="s">
        <v>53</v>
      </c>
      <c r="I43" s="124"/>
      <c r="J43" s="124"/>
      <c r="K43" s="123"/>
      <c r="L43" s="123"/>
      <c r="M43" s="123"/>
      <c r="N43" s="129" t="s">
        <v>141</v>
      </c>
      <c r="O43" s="123"/>
      <c r="P43" s="123"/>
      <c r="Q43" s="123"/>
      <c r="R43" s="123"/>
    </row>
    <row r="44" spans="1:19" x14ac:dyDescent="0.2">
      <c r="A44" s="123"/>
      <c r="B44" s="124"/>
      <c r="C44" s="124"/>
      <c r="D44" s="124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</row>
  </sheetData>
  <sheetProtection algorithmName="SHA-512" hashValue="wF36kjiQ7mczyJzQ7sV6sFx14M0yobAouXuhpjSIvqAbRQgvjGMX+7gEWS+InspJIf76Ps9pql1qPjCbTKBqag==" saltValue="mGRUL85Czn8HDanQRPRNoQ==" spinCount="100000" sheet="1" objects="1" scenarios="1"/>
  <conditionalFormatting sqref="A8:A38">
    <cfRule type="expression" dxfId="17" priority="5" stopIfTrue="1">
      <formula>WEEKDAY(B8)=7</formula>
    </cfRule>
    <cfRule type="expression" dxfId="16" priority="6" stopIfTrue="1">
      <formula>WEEKDAY(B8)=1</formula>
    </cfRule>
  </conditionalFormatting>
  <conditionalFormatting sqref="B8:B38">
    <cfRule type="expression" dxfId="15" priority="3" stopIfTrue="1">
      <formula>WEEKDAY(B8)=7</formula>
    </cfRule>
    <cfRule type="expression" dxfId="14" priority="4" stopIfTrue="1">
      <formula>WEEKDAY(B8)=1</formula>
    </cfRule>
  </conditionalFormatting>
  <conditionalFormatting sqref="C8:C38">
    <cfRule type="expression" dxfId="13" priority="1" stopIfTrue="1">
      <formula>WEEKDAY(B8)=7</formula>
    </cfRule>
    <cfRule type="expression" dxfId="12" priority="2" stopIfTrue="1">
      <formula>WEEKDAY(B8)=1</formula>
    </cfRule>
  </conditionalFormatting>
  <hyperlinks>
    <hyperlink ref="F2" location="Beschreibung!A6" display="Doku" xr:uid="{00000000-0004-0000-0300-000000000000}"/>
    <hyperlink ref="D2" location="Zusammenfassung!A1" display="Zusammenfassung" xr:uid="{00000000-0004-0000-0300-000001000000}"/>
    <hyperlink ref="B2" location="Zentrale!A7" display="Zentrale" xr:uid="{00000000-0004-0000-0300-000002000000}"/>
  </hyperlinks>
  <printOptions horizontalCentered="1" verticalCentered="1"/>
  <pageMargins left="0.78740157480314965" right="0.78740157480314965" top="0.47244094488188981" bottom="0.59055118110236227" header="0.31496062992125984" footer="0.39370078740157483"/>
  <pageSetup paperSize="9" scale="92" orientation="landscape" blackAndWhite="1" horizontalDpi="300" verticalDpi="300" r:id="rId1"/>
  <headerFooter alignWithMargins="0">
    <oddHeader>&amp;R&amp;"Calibri,Standard"&amp;D</oddHeader>
    <oddFooter>&amp;C&amp;F &amp;A © Auvista Verlag München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4"/>
  <sheetViews>
    <sheetView showRowColHeaders="0" workbookViewId="0">
      <pane ySplit="6" topLeftCell="A7" activePane="bottomLeft" state="frozenSplit"/>
      <selection activeCell="D8" sqref="D8"/>
      <selection pane="bottomLeft" activeCell="D8" sqref="D8"/>
    </sheetView>
  </sheetViews>
  <sheetFormatPr baseColWidth="10" defaultRowHeight="12.75" x14ac:dyDescent="0.2"/>
  <cols>
    <col min="1" max="1" width="4.28515625" style="3" customWidth="1"/>
    <col min="2" max="2" width="9.28515625" style="5" customWidth="1"/>
    <col min="3" max="3" width="1.5703125" style="5" customWidth="1"/>
    <col min="4" max="4" width="26.42578125" style="5" customWidth="1"/>
    <col min="5" max="6" width="8.42578125" style="3" customWidth="1"/>
    <col min="7" max="7" width="1.5703125" style="3" customWidth="1"/>
    <col min="8" max="8" width="6.7109375" style="3" customWidth="1"/>
    <col min="9" max="9" width="1.5703125" style="3" customWidth="1"/>
    <col min="10" max="11" width="8.42578125" style="3" customWidth="1"/>
    <col min="12" max="12" width="1.5703125" style="3" customWidth="1"/>
    <col min="13" max="13" width="6.7109375" style="3" customWidth="1"/>
    <col min="14" max="14" width="1.5703125" style="3" customWidth="1"/>
    <col min="15" max="15" width="9.28515625" style="3" customWidth="1"/>
    <col min="16" max="16" width="2.28515625" style="3" customWidth="1"/>
    <col min="17" max="17" width="9.28515625" style="3" customWidth="1"/>
    <col min="18" max="18" width="5.7109375" style="3" customWidth="1"/>
    <col min="19" max="16384" width="11.42578125" style="3"/>
  </cols>
  <sheetData>
    <row r="1" spans="1:18" ht="6" customHeight="1" thickBot="1" x14ac:dyDescent="0.25">
      <c r="A1" s="61" t="s">
        <v>17</v>
      </c>
      <c r="B1" s="6"/>
      <c r="C1" s="6"/>
      <c r="D1" s="6"/>
      <c r="E1" s="2"/>
      <c r="F1" s="2"/>
      <c r="G1" s="2"/>
      <c r="H1" s="59"/>
      <c r="I1" s="2"/>
      <c r="J1" s="60"/>
      <c r="K1" s="60"/>
      <c r="L1" s="2"/>
      <c r="M1" s="59"/>
      <c r="N1" s="2"/>
      <c r="O1" s="59"/>
      <c r="P1" s="59"/>
      <c r="Q1" s="59"/>
      <c r="R1" s="2"/>
    </row>
    <row r="2" spans="1:18" x14ac:dyDescent="0.2">
      <c r="A2" s="2"/>
      <c r="B2" s="4" t="s">
        <v>27</v>
      </c>
      <c r="C2" s="6"/>
      <c r="D2" s="1" t="s">
        <v>144</v>
      </c>
      <c r="E2" s="2"/>
      <c r="F2" s="4" t="s">
        <v>122</v>
      </c>
      <c r="G2" s="2"/>
      <c r="H2" s="236" t="str">
        <f ca="1">IF(TODAY()&gt;45964,"Testdatum ist abgelaufen. Die unbegrenzte Originaldatei kann auf Auvista.de mit XZ210 für € 49 erworben werden!","")</f>
        <v/>
      </c>
      <c r="I2" s="2"/>
      <c r="J2" s="60"/>
      <c r="K2" s="60"/>
      <c r="L2" s="2"/>
      <c r="M2" s="59"/>
      <c r="N2" s="2"/>
      <c r="O2" s="2"/>
      <c r="P2" s="58"/>
      <c r="Q2" s="2"/>
      <c r="R2" s="2"/>
    </row>
    <row r="3" spans="1:18" x14ac:dyDescent="0.2">
      <c r="A3" s="2"/>
      <c r="B3" s="6"/>
      <c r="C3" s="6"/>
      <c r="D3" s="130" t="str">
        <f>IF(_1_!D3="","",_1_!D3)</f>
        <v>Firmenname</v>
      </c>
      <c r="E3" s="55"/>
      <c r="F3" s="55"/>
      <c r="G3" s="55"/>
      <c r="H3" s="54"/>
      <c r="I3" s="54" t="s">
        <v>76</v>
      </c>
      <c r="J3" s="131">
        <f>IF(_1_!J3="","",_1_!J3)</f>
        <v>45717</v>
      </c>
      <c r="K3" s="57"/>
      <c r="L3" s="57" t="s">
        <v>71</v>
      </c>
      <c r="M3" s="131">
        <f>IF(_1_!M3="","",_1_!M3)</f>
        <v>45747</v>
      </c>
      <c r="N3" s="55"/>
      <c r="O3" s="2"/>
      <c r="P3" s="54" t="s">
        <v>121</v>
      </c>
      <c r="Q3" s="53">
        <v>12.82</v>
      </c>
      <c r="R3" s="2"/>
    </row>
    <row r="4" spans="1:18" x14ac:dyDescent="0.2">
      <c r="A4" s="2"/>
      <c r="B4" s="122" t="s">
        <v>139</v>
      </c>
      <c r="C4" s="6"/>
      <c r="D4" s="122" t="s">
        <v>155</v>
      </c>
      <c r="E4" s="2"/>
      <c r="F4" s="2"/>
      <c r="G4" s="2"/>
      <c r="H4" s="52"/>
      <c r="I4" s="52"/>
      <c r="J4" s="52"/>
      <c r="K4" s="52"/>
      <c r="L4" s="52"/>
      <c r="M4" s="52"/>
      <c r="N4" s="52"/>
      <c r="O4" s="52"/>
      <c r="P4" s="52"/>
      <c r="Q4" s="10"/>
      <c r="R4" s="2"/>
    </row>
    <row r="5" spans="1:18" x14ac:dyDescent="0.2">
      <c r="A5" s="2"/>
      <c r="B5" s="6"/>
      <c r="C5" s="6"/>
      <c r="D5" s="51">
        <f ca="1">IF(B14="","",B14)</f>
        <v>45723</v>
      </c>
      <c r="E5" s="50"/>
      <c r="F5" s="50"/>
      <c r="G5" s="50"/>
      <c r="H5" s="49"/>
      <c r="I5" s="49"/>
      <c r="J5" s="49"/>
      <c r="K5" s="49"/>
      <c r="L5" s="49"/>
      <c r="M5" s="48" t="s">
        <v>145</v>
      </c>
      <c r="N5" s="47"/>
      <c r="O5" s="46">
        <f ca="1">O39</f>
        <v>0</v>
      </c>
      <c r="P5" s="45" t="str">
        <f ca="1">IF(O5=0,"","=")</f>
        <v/>
      </c>
      <c r="Q5" s="121" t="str">
        <f ca="1">IF(O5=0,"",O5*24*Q3)</f>
        <v/>
      </c>
      <c r="R5" s="44" t="str">
        <f>IF(_1_!R5="","",_1_!R5)</f>
        <v>€</v>
      </c>
    </row>
    <row r="6" spans="1:18" ht="23.25" thickBot="1" x14ac:dyDescent="0.25">
      <c r="A6" s="43"/>
      <c r="B6" s="6"/>
      <c r="C6" s="42"/>
      <c r="D6" s="41"/>
      <c r="E6" s="10" t="s">
        <v>42</v>
      </c>
      <c r="F6" s="10" t="s">
        <v>40</v>
      </c>
      <c r="G6" s="40"/>
      <c r="H6" s="39" t="s">
        <v>38</v>
      </c>
      <c r="I6" s="2"/>
      <c r="J6" s="10" t="s">
        <v>42</v>
      </c>
      <c r="K6" s="10" t="s">
        <v>40</v>
      </c>
      <c r="L6" s="40"/>
      <c r="M6" s="39" t="s">
        <v>38</v>
      </c>
      <c r="N6" s="2"/>
      <c r="O6" s="38" t="s">
        <v>120</v>
      </c>
      <c r="P6" s="38"/>
      <c r="Q6" s="2"/>
      <c r="R6" s="2"/>
    </row>
    <row r="7" spans="1:18" ht="15.75" thickBot="1" x14ac:dyDescent="0.3">
      <c r="A7" s="37" t="s">
        <v>17</v>
      </c>
      <c r="B7" s="36" t="s">
        <v>53</v>
      </c>
      <c r="C7" s="35"/>
      <c r="D7" s="35" t="s">
        <v>119</v>
      </c>
      <c r="E7" s="34">
        <v>0.3125</v>
      </c>
      <c r="F7" s="28">
        <v>0.4861111111111111</v>
      </c>
      <c r="G7" s="33"/>
      <c r="H7" s="30">
        <v>5.5555555555555552E-2</v>
      </c>
      <c r="I7" s="32"/>
      <c r="J7" s="28">
        <v>0.50347222222222221</v>
      </c>
      <c r="K7" s="28">
        <v>0.75347222222222221</v>
      </c>
      <c r="L7" s="31"/>
      <c r="M7" s="30">
        <v>2.7777777777777776E-2</v>
      </c>
      <c r="N7" s="29"/>
      <c r="O7" s="28">
        <f>SUM((F7-E7)-H7+(K7-J7)-M7)</f>
        <v>0.34027777777777779</v>
      </c>
      <c r="P7" s="27"/>
      <c r="Q7" s="26"/>
      <c r="R7" s="2"/>
    </row>
    <row r="8" spans="1:18" x14ac:dyDescent="0.2">
      <c r="A8" s="19" t="s">
        <v>118</v>
      </c>
      <c r="B8" s="23">
        <f ca="1">IF(TODAY()&gt;45963,"",IF(J3="","",J3))</f>
        <v>45717</v>
      </c>
      <c r="C8" s="25"/>
      <c r="D8" s="181"/>
      <c r="E8" s="182"/>
      <c r="F8" s="182"/>
      <c r="G8" s="21"/>
      <c r="H8" s="187"/>
      <c r="I8" s="15"/>
      <c r="J8" s="182"/>
      <c r="K8" s="182"/>
      <c r="L8" s="20"/>
      <c r="M8" s="187"/>
      <c r="N8" s="13"/>
      <c r="O8" s="12" t="str">
        <f t="shared" ref="O8:O38" si="0">IF(COUNTA(E8:M8)&lt;1,"",IF(OR(COUNTA(E8,F8,J8,K8)=1,COUNTA(E8,F8,J8,K8)=3),"geht?",SUM((F8-E8)-H8+(K8-J8)-M8)))</f>
        <v/>
      </c>
      <c r="P8" s="11"/>
      <c r="Q8" s="10"/>
      <c r="R8" s="2"/>
    </row>
    <row r="9" spans="1:18" x14ac:dyDescent="0.2">
      <c r="A9" s="19">
        <v>2</v>
      </c>
      <c r="B9" s="23">
        <f ca="1">IF(B8="","",SUM(B8+1))</f>
        <v>45718</v>
      </c>
      <c r="C9" s="22"/>
      <c r="D9" s="183"/>
      <c r="E9" s="184"/>
      <c r="F9" s="184"/>
      <c r="G9" s="21"/>
      <c r="H9" s="188"/>
      <c r="I9" s="15"/>
      <c r="J9" s="184"/>
      <c r="K9" s="184"/>
      <c r="L9" s="20"/>
      <c r="M9" s="188"/>
      <c r="N9" s="13"/>
      <c r="O9" s="12" t="str">
        <f t="shared" si="0"/>
        <v/>
      </c>
      <c r="P9" s="11"/>
      <c r="Q9" s="10"/>
      <c r="R9" s="2"/>
    </row>
    <row r="10" spans="1:18" ht="12.75" customHeight="1" x14ac:dyDescent="0.2">
      <c r="A10" s="19">
        <v>3</v>
      </c>
      <c r="B10" s="23">
        <f ca="1">IF(B9="","",IF(B9=M3,"",SUM(B9+1)))</f>
        <v>45719</v>
      </c>
      <c r="C10" s="22"/>
      <c r="D10" s="183"/>
      <c r="E10" s="184"/>
      <c r="F10" s="184"/>
      <c r="G10" s="21"/>
      <c r="H10" s="188"/>
      <c r="I10" s="15"/>
      <c r="J10" s="184"/>
      <c r="K10" s="184"/>
      <c r="L10" s="20"/>
      <c r="M10" s="188"/>
      <c r="N10" s="13"/>
      <c r="O10" s="12" t="str">
        <f t="shared" si="0"/>
        <v/>
      </c>
      <c r="P10" s="11"/>
      <c r="Q10" s="10"/>
      <c r="R10" s="2"/>
    </row>
    <row r="11" spans="1:18" x14ac:dyDescent="0.2">
      <c r="A11" s="19">
        <v>4</v>
      </c>
      <c r="B11" s="23">
        <f ca="1">IF(B10="","",IF(B10=M3,"",SUM(B10+1)))</f>
        <v>45720</v>
      </c>
      <c r="C11" s="22"/>
      <c r="D11" s="183"/>
      <c r="E11" s="184"/>
      <c r="F11" s="184"/>
      <c r="G11" s="21"/>
      <c r="H11" s="188"/>
      <c r="I11" s="15"/>
      <c r="J11" s="184"/>
      <c r="K11" s="184"/>
      <c r="L11" s="20"/>
      <c r="M11" s="188"/>
      <c r="N11" s="13"/>
      <c r="O11" s="12" t="str">
        <f t="shared" si="0"/>
        <v/>
      </c>
      <c r="P11" s="11"/>
      <c r="Q11" s="10"/>
      <c r="R11" s="2"/>
    </row>
    <row r="12" spans="1:18" x14ac:dyDescent="0.2">
      <c r="A12" s="19">
        <v>5</v>
      </c>
      <c r="B12" s="23">
        <f ca="1">IF(B11="","",IF(B11=M3,"",SUM(B11+1)))</f>
        <v>45721</v>
      </c>
      <c r="C12" s="22"/>
      <c r="D12" s="183"/>
      <c r="E12" s="184"/>
      <c r="F12" s="184"/>
      <c r="G12" s="21"/>
      <c r="H12" s="188"/>
      <c r="I12" s="15"/>
      <c r="J12" s="184"/>
      <c r="K12" s="184"/>
      <c r="L12" s="20"/>
      <c r="M12" s="188"/>
      <c r="N12" s="13"/>
      <c r="O12" s="12" t="str">
        <f t="shared" si="0"/>
        <v/>
      </c>
      <c r="P12" s="11"/>
      <c r="Q12" s="10"/>
      <c r="R12" s="2"/>
    </row>
    <row r="13" spans="1:18" x14ac:dyDescent="0.2">
      <c r="A13" s="19">
        <v>6</v>
      </c>
      <c r="B13" s="23">
        <f ca="1">IF(B12="","",IF(B12=M3,"",SUM(B12+1)))</f>
        <v>45722</v>
      </c>
      <c r="C13" s="22"/>
      <c r="D13" s="183"/>
      <c r="E13" s="184"/>
      <c r="F13" s="184"/>
      <c r="G13" s="21"/>
      <c r="H13" s="188"/>
      <c r="I13" s="15"/>
      <c r="J13" s="184"/>
      <c r="K13" s="184"/>
      <c r="L13" s="20"/>
      <c r="M13" s="188"/>
      <c r="N13" s="13"/>
      <c r="O13" s="12" t="str">
        <f t="shared" si="0"/>
        <v/>
      </c>
      <c r="P13" s="11"/>
      <c r="Q13" s="10"/>
      <c r="R13" s="2"/>
    </row>
    <row r="14" spans="1:18" x14ac:dyDescent="0.2">
      <c r="A14" s="19">
        <v>7</v>
      </c>
      <c r="B14" s="23">
        <f ca="1">IF(B13="","",IF(B13=M3,"",SUM(B13+1)))</f>
        <v>45723</v>
      </c>
      <c r="C14" s="22"/>
      <c r="D14" s="183"/>
      <c r="E14" s="184"/>
      <c r="F14" s="184"/>
      <c r="G14" s="21"/>
      <c r="H14" s="188"/>
      <c r="I14" s="15"/>
      <c r="J14" s="184"/>
      <c r="K14" s="184"/>
      <c r="L14" s="20"/>
      <c r="M14" s="188"/>
      <c r="N14" s="13"/>
      <c r="O14" s="12" t="str">
        <f t="shared" si="0"/>
        <v/>
      </c>
      <c r="P14" s="11"/>
      <c r="Q14" s="10"/>
      <c r="R14" s="2"/>
    </row>
    <row r="15" spans="1:18" x14ac:dyDescent="0.2">
      <c r="A15" s="19">
        <v>8</v>
      </c>
      <c r="B15" s="23">
        <f ca="1">IF(B14="","",IF(B14=M3,"",SUM(B14+1)))</f>
        <v>45724</v>
      </c>
      <c r="C15" s="22"/>
      <c r="D15" s="183"/>
      <c r="E15" s="184"/>
      <c r="F15" s="184"/>
      <c r="G15" s="21"/>
      <c r="H15" s="188"/>
      <c r="I15" s="15"/>
      <c r="J15" s="184"/>
      <c r="K15" s="184"/>
      <c r="L15" s="20"/>
      <c r="M15" s="188"/>
      <c r="N15" s="13"/>
      <c r="O15" s="12" t="str">
        <f t="shared" si="0"/>
        <v/>
      </c>
      <c r="P15" s="11"/>
      <c r="Q15" s="10"/>
      <c r="R15" s="2"/>
    </row>
    <row r="16" spans="1:18" x14ac:dyDescent="0.2">
      <c r="A16" s="19">
        <v>9</v>
      </c>
      <c r="B16" s="23">
        <f ca="1">IF(B15="","",IF(B15=M3,"",SUM(B15+1)))</f>
        <v>45725</v>
      </c>
      <c r="C16" s="22"/>
      <c r="D16" s="183"/>
      <c r="E16" s="184"/>
      <c r="F16" s="184"/>
      <c r="G16" s="21"/>
      <c r="H16" s="188"/>
      <c r="I16" s="15"/>
      <c r="J16" s="184"/>
      <c r="K16" s="184"/>
      <c r="L16" s="20"/>
      <c r="M16" s="188"/>
      <c r="N16" s="13"/>
      <c r="O16" s="12" t="str">
        <f t="shared" si="0"/>
        <v/>
      </c>
      <c r="P16" s="11"/>
      <c r="Q16" s="10"/>
      <c r="R16" s="2"/>
    </row>
    <row r="17" spans="1:18" x14ac:dyDescent="0.2">
      <c r="A17" s="19">
        <v>10</v>
      </c>
      <c r="B17" s="23">
        <f ca="1">IF(B16="","",IF(B16=M3,"",SUM(B16+1)))</f>
        <v>45726</v>
      </c>
      <c r="C17" s="22"/>
      <c r="D17" s="183"/>
      <c r="E17" s="184"/>
      <c r="F17" s="184"/>
      <c r="G17" s="21"/>
      <c r="H17" s="188"/>
      <c r="I17" s="15"/>
      <c r="J17" s="184"/>
      <c r="K17" s="184"/>
      <c r="L17" s="20"/>
      <c r="M17" s="188"/>
      <c r="N17" s="13"/>
      <c r="O17" s="12" t="str">
        <f t="shared" si="0"/>
        <v/>
      </c>
      <c r="P17" s="11"/>
      <c r="Q17" s="10"/>
      <c r="R17" s="2"/>
    </row>
    <row r="18" spans="1:18" x14ac:dyDescent="0.2">
      <c r="A18" s="19">
        <v>11</v>
      </c>
      <c r="B18" s="23">
        <f ca="1">IF(B17="","",IF(B17=M3,"",SUM(B17+1)))</f>
        <v>45727</v>
      </c>
      <c r="C18" s="22"/>
      <c r="D18" s="183"/>
      <c r="E18" s="184"/>
      <c r="F18" s="184"/>
      <c r="G18" s="21"/>
      <c r="H18" s="188"/>
      <c r="I18" s="15"/>
      <c r="J18" s="184"/>
      <c r="K18" s="184"/>
      <c r="L18" s="20"/>
      <c r="M18" s="188"/>
      <c r="N18" s="13"/>
      <c r="O18" s="12" t="str">
        <f t="shared" si="0"/>
        <v/>
      </c>
      <c r="P18" s="11"/>
      <c r="Q18" s="10"/>
      <c r="R18" s="2"/>
    </row>
    <row r="19" spans="1:18" x14ac:dyDescent="0.2">
      <c r="A19" s="19">
        <v>12</v>
      </c>
      <c r="B19" s="23">
        <f ca="1">IF(B18="","",IF(B18=M3,"",SUM(B18+1)))</f>
        <v>45728</v>
      </c>
      <c r="C19" s="22"/>
      <c r="D19" s="183"/>
      <c r="E19" s="184"/>
      <c r="F19" s="184"/>
      <c r="G19" s="21"/>
      <c r="H19" s="188"/>
      <c r="I19" s="15"/>
      <c r="J19" s="184"/>
      <c r="K19" s="184"/>
      <c r="L19" s="20"/>
      <c r="M19" s="188"/>
      <c r="N19" s="13"/>
      <c r="O19" s="12" t="str">
        <f t="shared" si="0"/>
        <v/>
      </c>
      <c r="P19" s="11"/>
      <c r="Q19" s="10"/>
      <c r="R19" s="2"/>
    </row>
    <row r="20" spans="1:18" x14ac:dyDescent="0.2">
      <c r="A20" s="19">
        <v>13</v>
      </c>
      <c r="B20" s="23">
        <f ca="1">IF(B19="","",IF(B19=M3,"",SUM(B19+1)))</f>
        <v>45729</v>
      </c>
      <c r="C20" s="22"/>
      <c r="D20" s="183"/>
      <c r="E20" s="184"/>
      <c r="F20" s="184"/>
      <c r="G20" s="21"/>
      <c r="H20" s="188"/>
      <c r="I20" s="15"/>
      <c r="J20" s="184"/>
      <c r="K20" s="184"/>
      <c r="L20" s="20"/>
      <c r="M20" s="188"/>
      <c r="N20" s="13"/>
      <c r="O20" s="12" t="str">
        <f t="shared" si="0"/>
        <v/>
      </c>
      <c r="P20" s="11"/>
      <c r="Q20" s="10"/>
      <c r="R20" s="2"/>
    </row>
    <row r="21" spans="1:18" x14ac:dyDescent="0.2">
      <c r="A21" s="19">
        <v>14</v>
      </c>
      <c r="B21" s="23">
        <f ca="1">IF(B20="","",IF(B20=M3,"",SUM(B20+1)))</f>
        <v>45730</v>
      </c>
      <c r="C21" s="22"/>
      <c r="D21" s="183"/>
      <c r="E21" s="184"/>
      <c r="F21" s="184"/>
      <c r="G21" s="21"/>
      <c r="H21" s="188"/>
      <c r="I21" s="15"/>
      <c r="J21" s="184"/>
      <c r="K21" s="184"/>
      <c r="L21" s="20"/>
      <c r="M21" s="188"/>
      <c r="N21" s="13"/>
      <c r="O21" s="12" t="str">
        <f t="shared" si="0"/>
        <v/>
      </c>
      <c r="P21" s="11"/>
      <c r="Q21" s="10"/>
      <c r="R21" s="2"/>
    </row>
    <row r="22" spans="1:18" x14ac:dyDescent="0.2">
      <c r="A22" s="19">
        <v>15</v>
      </c>
      <c r="B22" s="23">
        <f ca="1">IF(B21="","",IF(B21=M3,"",SUM(B21+1)))</f>
        <v>45731</v>
      </c>
      <c r="C22" s="22"/>
      <c r="D22" s="183"/>
      <c r="E22" s="184"/>
      <c r="F22" s="184"/>
      <c r="G22" s="21"/>
      <c r="H22" s="188"/>
      <c r="I22" s="15"/>
      <c r="J22" s="184"/>
      <c r="K22" s="184"/>
      <c r="L22" s="20"/>
      <c r="M22" s="188"/>
      <c r="N22" s="13"/>
      <c r="O22" s="12" t="str">
        <f t="shared" si="0"/>
        <v/>
      </c>
      <c r="P22" s="11"/>
      <c r="Q22" s="10"/>
      <c r="R22" s="2"/>
    </row>
    <row r="23" spans="1:18" x14ac:dyDescent="0.2">
      <c r="A23" s="19">
        <v>16</v>
      </c>
      <c r="B23" s="23">
        <f ca="1">IF(B22="","",IF(B22=M3,"",SUM(B22+1)))</f>
        <v>45732</v>
      </c>
      <c r="C23" s="22"/>
      <c r="D23" s="183"/>
      <c r="E23" s="184"/>
      <c r="F23" s="184"/>
      <c r="G23" s="21"/>
      <c r="H23" s="188"/>
      <c r="I23" s="15"/>
      <c r="J23" s="184"/>
      <c r="K23" s="184"/>
      <c r="L23" s="20"/>
      <c r="M23" s="188"/>
      <c r="N23" s="13"/>
      <c r="O23" s="12" t="str">
        <f t="shared" si="0"/>
        <v/>
      </c>
      <c r="P23" s="11"/>
      <c r="Q23" s="10"/>
      <c r="R23" s="2"/>
    </row>
    <row r="24" spans="1:18" x14ac:dyDescent="0.2">
      <c r="A24" s="19">
        <v>17</v>
      </c>
      <c r="B24" s="23">
        <f ca="1">IF(B23="","",IF(B23=M3,"",SUM(B23+1)))</f>
        <v>45733</v>
      </c>
      <c r="C24" s="22"/>
      <c r="D24" s="183"/>
      <c r="E24" s="184"/>
      <c r="F24" s="184"/>
      <c r="G24" s="21"/>
      <c r="H24" s="188"/>
      <c r="I24" s="15"/>
      <c r="J24" s="184"/>
      <c r="K24" s="184"/>
      <c r="L24" s="20"/>
      <c r="M24" s="188"/>
      <c r="N24" s="13"/>
      <c r="O24" s="12" t="str">
        <f t="shared" si="0"/>
        <v/>
      </c>
      <c r="P24" s="11"/>
      <c r="Q24" s="10"/>
      <c r="R24" s="2"/>
    </row>
    <row r="25" spans="1:18" x14ac:dyDescent="0.2">
      <c r="A25" s="19">
        <v>18</v>
      </c>
      <c r="B25" s="23">
        <f ca="1">IF(B24="","",IF(B24=M3,"",SUM(B24+1)))</f>
        <v>45734</v>
      </c>
      <c r="C25" s="22"/>
      <c r="D25" s="183"/>
      <c r="E25" s="184"/>
      <c r="F25" s="184"/>
      <c r="G25" s="21"/>
      <c r="H25" s="188"/>
      <c r="I25" s="15"/>
      <c r="J25" s="184"/>
      <c r="K25" s="184"/>
      <c r="L25" s="20"/>
      <c r="M25" s="188"/>
      <c r="N25" s="13"/>
      <c r="O25" s="12" t="str">
        <f t="shared" si="0"/>
        <v/>
      </c>
      <c r="P25" s="11"/>
      <c r="Q25" s="10"/>
      <c r="R25" s="2"/>
    </row>
    <row r="26" spans="1:18" x14ac:dyDescent="0.2">
      <c r="A26" s="19">
        <v>19</v>
      </c>
      <c r="B26" s="23">
        <f ca="1">IF(B25="","",IF(B25=M3,"",SUM(B25+1)))</f>
        <v>45735</v>
      </c>
      <c r="C26" s="22"/>
      <c r="D26" s="183"/>
      <c r="E26" s="184"/>
      <c r="F26" s="184"/>
      <c r="G26" s="21"/>
      <c r="H26" s="188"/>
      <c r="I26" s="15"/>
      <c r="J26" s="184"/>
      <c r="K26" s="184"/>
      <c r="L26" s="20"/>
      <c r="M26" s="188"/>
      <c r="N26" s="13"/>
      <c r="O26" s="12" t="str">
        <f t="shared" si="0"/>
        <v/>
      </c>
      <c r="P26" s="11"/>
      <c r="Q26" s="10"/>
      <c r="R26" s="2"/>
    </row>
    <row r="27" spans="1:18" x14ac:dyDescent="0.2">
      <c r="A27" s="19">
        <v>20</v>
      </c>
      <c r="B27" s="23">
        <f ca="1">IF(B26="","",IF(B26=M3,"",SUM(B26+1)))</f>
        <v>45736</v>
      </c>
      <c r="C27" s="22"/>
      <c r="D27" s="183"/>
      <c r="E27" s="184"/>
      <c r="F27" s="184"/>
      <c r="G27" s="21"/>
      <c r="H27" s="188"/>
      <c r="I27" s="15"/>
      <c r="J27" s="184"/>
      <c r="K27" s="184"/>
      <c r="L27" s="20"/>
      <c r="M27" s="188"/>
      <c r="N27" s="13"/>
      <c r="O27" s="12" t="str">
        <f t="shared" si="0"/>
        <v/>
      </c>
      <c r="P27" s="11"/>
      <c r="Q27" s="10"/>
      <c r="R27" s="2"/>
    </row>
    <row r="28" spans="1:18" x14ac:dyDescent="0.2">
      <c r="A28" s="19">
        <v>21</v>
      </c>
      <c r="B28" s="23">
        <f ca="1">IF(B27="","",IF(B27=M3,"",SUM(B27+1)))</f>
        <v>45737</v>
      </c>
      <c r="C28" s="22"/>
      <c r="D28" s="183"/>
      <c r="E28" s="184"/>
      <c r="F28" s="184"/>
      <c r="G28" s="21"/>
      <c r="H28" s="188"/>
      <c r="I28" s="15"/>
      <c r="J28" s="184"/>
      <c r="K28" s="184"/>
      <c r="L28" s="20"/>
      <c r="M28" s="188"/>
      <c r="N28" s="13"/>
      <c r="O28" s="12" t="str">
        <f t="shared" si="0"/>
        <v/>
      </c>
      <c r="P28" s="11"/>
      <c r="Q28" s="10"/>
      <c r="R28" s="2"/>
    </row>
    <row r="29" spans="1:18" x14ac:dyDescent="0.2">
      <c r="A29" s="19">
        <v>22</v>
      </c>
      <c r="B29" s="23">
        <f ca="1">IF(B28="","",IF(B28=M3,"",SUM(B28+1)))</f>
        <v>45738</v>
      </c>
      <c r="C29" s="22"/>
      <c r="D29" s="183"/>
      <c r="E29" s="184"/>
      <c r="F29" s="184"/>
      <c r="G29" s="21"/>
      <c r="H29" s="188"/>
      <c r="I29" s="15"/>
      <c r="J29" s="184"/>
      <c r="K29" s="184"/>
      <c r="L29" s="20"/>
      <c r="M29" s="188"/>
      <c r="N29" s="13"/>
      <c r="O29" s="12" t="str">
        <f t="shared" si="0"/>
        <v/>
      </c>
      <c r="P29" s="11"/>
      <c r="Q29" s="10"/>
      <c r="R29" s="2"/>
    </row>
    <row r="30" spans="1:18" x14ac:dyDescent="0.2">
      <c r="A30" s="19">
        <v>23</v>
      </c>
      <c r="B30" s="23">
        <f ca="1">IF(B29="","",IF(B29=M3,"",SUM(B29+1)))</f>
        <v>45739</v>
      </c>
      <c r="C30" s="22"/>
      <c r="D30" s="183"/>
      <c r="E30" s="184"/>
      <c r="F30" s="184"/>
      <c r="G30" s="21"/>
      <c r="H30" s="188"/>
      <c r="I30" s="15"/>
      <c r="J30" s="184"/>
      <c r="K30" s="184"/>
      <c r="L30" s="20"/>
      <c r="M30" s="188"/>
      <c r="N30" s="13"/>
      <c r="O30" s="12" t="str">
        <f t="shared" si="0"/>
        <v/>
      </c>
      <c r="P30" s="11"/>
      <c r="Q30" s="10"/>
      <c r="R30" s="2"/>
    </row>
    <row r="31" spans="1:18" x14ac:dyDescent="0.2">
      <c r="A31" s="19">
        <v>24</v>
      </c>
      <c r="B31" s="23">
        <f ca="1">IF(B30="","",IF(B30=M3,"",SUM(B30+1)))</f>
        <v>45740</v>
      </c>
      <c r="C31" s="22"/>
      <c r="D31" s="183"/>
      <c r="E31" s="184"/>
      <c r="F31" s="184"/>
      <c r="G31" s="21"/>
      <c r="H31" s="188"/>
      <c r="I31" s="15"/>
      <c r="J31" s="184"/>
      <c r="K31" s="184"/>
      <c r="L31" s="20"/>
      <c r="M31" s="188"/>
      <c r="N31" s="13"/>
      <c r="O31" s="12" t="str">
        <f t="shared" si="0"/>
        <v/>
      </c>
      <c r="P31" s="11"/>
      <c r="Q31" s="10"/>
      <c r="R31" s="2"/>
    </row>
    <row r="32" spans="1:18" x14ac:dyDescent="0.2">
      <c r="A32" s="19">
        <v>25</v>
      </c>
      <c r="B32" s="23">
        <f ca="1">IF(B31="","",IF(B31=M3,"",SUM(B31+1)))</f>
        <v>45741</v>
      </c>
      <c r="C32" s="22"/>
      <c r="D32" s="183"/>
      <c r="E32" s="184"/>
      <c r="F32" s="184"/>
      <c r="G32" s="21"/>
      <c r="H32" s="188"/>
      <c r="I32" s="15"/>
      <c r="J32" s="184"/>
      <c r="K32" s="184"/>
      <c r="L32" s="20"/>
      <c r="M32" s="188"/>
      <c r="N32" s="13"/>
      <c r="O32" s="12" t="str">
        <f t="shared" si="0"/>
        <v/>
      </c>
      <c r="P32" s="11"/>
      <c r="Q32" s="10"/>
      <c r="R32" s="2"/>
    </row>
    <row r="33" spans="1:19" x14ac:dyDescent="0.2">
      <c r="A33" s="19">
        <v>26</v>
      </c>
      <c r="B33" s="23">
        <f ca="1">IF(B32="","",IF(B32=M3,"",SUM(B32+1)))</f>
        <v>45742</v>
      </c>
      <c r="C33" s="22"/>
      <c r="D33" s="183"/>
      <c r="E33" s="184"/>
      <c r="F33" s="184"/>
      <c r="G33" s="21"/>
      <c r="H33" s="188"/>
      <c r="I33" s="15"/>
      <c r="J33" s="184"/>
      <c r="K33" s="184"/>
      <c r="L33" s="20"/>
      <c r="M33" s="188"/>
      <c r="N33" s="13"/>
      <c r="O33" s="12" t="str">
        <f t="shared" si="0"/>
        <v/>
      </c>
      <c r="P33" s="11"/>
      <c r="Q33" s="10"/>
      <c r="R33" s="2"/>
    </row>
    <row r="34" spans="1:19" x14ac:dyDescent="0.2">
      <c r="A34" s="19">
        <v>27</v>
      </c>
      <c r="B34" s="23">
        <f ca="1">IF(B33="","",IF(B33=M3,"",SUM(B33+1)))</f>
        <v>45743</v>
      </c>
      <c r="C34" s="22"/>
      <c r="D34" s="183"/>
      <c r="E34" s="184"/>
      <c r="F34" s="184"/>
      <c r="G34" s="21"/>
      <c r="H34" s="188"/>
      <c r="I34" s="15"/>
      <c r="J34" s="184"/>
      <c r="K34" s="184"/>
      <c r="L34" s="20"/>
      <c r="M34" s="188"/>
      <c r="N34" s="13"/>
      <c r="O34" s="12" t="str">
        <f t="shared" si="0"/>
        <v/>
      </c>
      <c r="P34" s="11"/>
      <c r="Q34" s="10"/>
      <c r="R34" s="2"/>
      <c r="S34" s="24"/>
    </row>
    <row r="35" spans="1:19" x14ac:dyDescent="0.2">
      <c r="A35" s="19">
        <v>28</v>
      </c>
      <c r="B35" s="23">
        <f ca="1">IF(B34="","",IF(B34=M3,"",SUM(B34+1)))</f>
        <v>45744</v>
      </c>
      <c r="C35" s="22"/>
      <c r="D35" s="183"/>
      <c r="E35" s="184"/>
      <c r="F35" s="184"/>
      <c r="G35" s="21"/>
      <c r="H35" s="188"/>
      <c r="I35" s="15"/>
      <c r="J35" s="184"/>
      <c r="K35" s="184"/>
      <c r="L35" s="20"/>
      <c r="M35" s="188"/>
      <c r="N35" s="13"/>
      <c r="O35" s="12" t="str">
        <f t="shared" si="0"/>
        <v/>
      </c>
      <c r="P35" s="11"/>
      <c r="Q35" s="10"/>
      <c r="R35" s="2"/>
    </row>
    <row r="36" spans="1:19" x14ac:dyDescent="0.2">
      <c r="A36" s="19">
        <v>29</v>
      </c>
      <c r="B36" s="23">
        <f ca="1">IF(B35="","",IF(B35=M3,"",SUM(B35+1)))</f>
        <v>45745</v>
      </c>
      <c r="C36" s="22"/>
      <c r="D36" s="183"/>
      <c r="E36" s="184"/>
      <c r="F36" s="184"/>
      <c r="G36" s="21"/>
      <c r="H36" s="188"/>
      <c r="I36" s="15"/>
      <c r="J36" s="184"/>
      <c r="K36" s="184"/>
      <c r="L36" s="20"/>
      <c r="M36" s="188"/>
      <c r="N36" s="13"/>
      <c r="O36" s="12" t="str">
        <f t="shared" si="0"/>
        <v/>
      </c>
      <c r="P36" s="11"/>
      <c r="Q36" s="10"/>
      <c r="R36" s="2"/>
    </row>
    <row r="37" spans="1:19" x14ac:dyDescent="0.2">
      <c r="A37" s="19">
        <v>30</v>
      </c>
      <c r="B37" s="23">
        <f ca="1">IF(B36="","",IF(B36=M3,"",SUM(B36+1)))</f>
        <v>45746</v>
      </c>
      <c r="C37" s="22"/>
      <c r="D37" s="183"/>
      <c r="E37" s="184"/>
      <c r="F37" s="184"/>
      <c r="G37" s="21"/>
      <c r="H37" s="188"/>
      <c r="I37" s="15"/>
      <c r="J37" s="184"/>
      <c r="K37" s="184"/>
      <c r="L37" s="20"/>
      <c r="M37" s="188"/>
      <c r="N37" s="13"/>
      <c r="O37" s="12" t="str">
        <f t="shared" si="0"/>
        <v/>
      </c>
      <c r="P37" s="11"/>
      <c r="Q37" s="10"/>
      <c r="R37" s="2"/>
    </row>
    <row r="38" spans="1:19" x14ac:dyDescent="0.2">
      <c r="A38" s="19">
        <v>31</v>
      </c>
      <c r="B38" s="18">
        <f ca="1">IF(B37="","",IF(B37=M3,"",SUM(B37+1)))</f>
        <v>45747</v>
      </c>
      <c r="C38" s="17"/>
      <c r="D38" s="185"/>
      <c r="E38" s="186"/>
      <c r="F38" s="186"/>
      <c r="G38" s="16"/>
      <c r="H38" s="189"/>
      <c r="I38" s="15"/>
      <c r="J38" s="186"/>
      <c r="K38" s="186"/>
      <c r="L38" s="14"/>
      <c r="M38" s="189"/>
      <c r="N38" s="13"/>
      <c r="O38" s="12" t="str">
        <f t="shared" si="0"/>
        <v/>
      </c>
      <c r="P38" s="11"/>
      <c r="Q38" s="10"/>
      <c r="R38" s="2"/>
    </row>
    <row r="39" spans="1:19" x14ac:dyDescent="0.2">
      <c r="A39" s="2"/>
      <c r="B39" s="9"/>
      <c r="C39" s="9"/>
      <c r="D39" s="9"/>
      <c r="E39" s="9"/>
      <c r="F39" s="7"/>
      <c r="G39" s="7"/>
      <c r="H39" s="8">
        <f ca="1">IF(TODAY()&gt;45964,"",SUM(H8:H38))</f>
        <v>0</v>
      </c>
      <c r="I39" s="7"/>
      <c r="J39" s="7"/>
      <c r="K39" s="7"/>
      <c r="L39" s="7"/>
      <c r="M39" s="8">
        <f ca="1">IF(TODAY()&gt;45963,"",SUM(M8:M38))</f>
        <v>0</v>
      </c>
      <c r="N39" s="7"/>
      <c r="O39" s="8">
        <f ca="1">IF(TODAY()&gt;45962,"",SUM(O8:O38))</f>
        <v>0</v>
      </c>
      <c r="P39" s="8"/>
      <c r="Q39" s="7"/>
      <c r="R39" s="2"/>
    </row>
    <row r="40" spans="1:19" x14ac:dyDescent="0.2">
      <c r="A40" s="2"/>
      <c r="B40" s="6"/>
      <c r="C40" s="6"/>
      <c r="D40" s="6"/>
      <c r="E40" s="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9" x14ac:dyDescent="0.2">
      <c r="A41" s="123"/>
      <c r="B41" s="124"/>
      <c r="C41" s="124"/>
      <c r="D41" s="124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</row>
    <row r="42" spans="1:19" x14ac:dyDescent="0.2">
      <c r="A42" s="123"/>
      <c r="B42" s="125"/>
      <c r="C42" s="126"/>
      <c r="D42" s="126"/>
      <c r="E42" s="123"/>
      <c r="F42" s="123"/>
      <c r="G42" s="123"/>
      <c r="H42" s="125"/>
      <c r="I42" s="127"/>
      <c r="J42" s="127"/>
      <c r="K42" s="127"/>
      <c r="L42" s="127"/>
      <c r="M42" s="127"/>
      <c r="N42" s="127"/>
      <c r="O42" s="123"/>
      <c r="P42" s="123"/>
      <c r="Q42" s="123"/>
      <c r="R42" s="123"/>
    </row>
    <row r="43" spans="1:19" x14ac:dyDescent="0.2">
      <c r="A43" s="123"/>
      <c r="B43" s="128" t="s">
        <v>53</v>
      </c>
      <c r="C43" s="124"/>
      <c r="D43" s="129" t="s">
        <v>140</v>
      </c>
      <c r="E43" s="123"/>
      <c r="F43" s="123"/>
      <c r="G43" s="123"/>
      <c r="H43" s="128" t="s">
        <v>53</v>
      </c>
      <c r="I43" s="124"/>
      <c r="J43" s="124"/>
      <c r="K43" s="123"/>
      <c r="L43" s="123"/>
      <c r="M43" s="123"/>
      <c r="N43" s="129" t="s">
        <v>141</v>
      </c>
      <c r="O43" s="123"/>
      <c r="P43" s="123"/>
      <c r="Q43" s="123"/>
      <c r="R43" s="123"/>
    </row>
    <row r="44" spans="1:19" x14ac:dyDescent="0.2">
      <c r="A44" s="123"/>
      <c r="B44" s="124"/>
      <c r="C44" s="124"/>
      <c r="D44" s="124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</row>
  </sheetData>
  <sheetProtection algorithmName="SHA-512" hashValue="BBlHTCseyzkqQ87zt+6VkcWM4/mqYA7uzBCSZQGE/Uzfk4rrhgFNVVDnRteh5154K6WGPeZgLWc80iv70fz/rw==" saltValue="xYetxFi7wXh0q6xQ2io3Ig==" spinCount="100000" sheet="1" objects="1" scenarios="1"/>
  <conditionalFormatting sqref="A8:A38">
    <cfRule type="expression" dxfId="11" priority="5" stopIfTrue="1">
      <formula>WEEKDAY(B8)=7</formula>
    </cfRule>
    <cfRule type="expression" dxfId="10" priority="6" stopIfTrue="1">
      <formula>WEEKDAY(B8)=1</formula>
    </cfRule>
  </conditionalFormatting>
  <conditionalFormatting sqref="B8:B38">
    <cfRule type="expression" dxfId="9" priority="3" stopIfTrue="1">
      <formula>WEEKDAY(B8)=7</formula>
    </cfRule>
    <cfRule type="expression" dxfId="8" priority="4" stopIfTrue="1">
      <formula>WEEKDAY(B8)=1</formula>
    </cfRule>
  </conditionalFormatting>
  <conditionalFormatting sqref="C8:C38">
    <cfRule type="expression" dxfId="7" priority="1" stopIfTrue="1">
      <formula>WEEKDAY(B8)=7</formula>
    </cfRule>
    <cfRule type="expression" dxfId="6" priority="2" stopIfTrue="1">
      <formula>WEEKDAY(B8)=1</formula>
    </cfRule>
  </conditionalFormatting>
  <hyperlinks>
    <hyperlink ref="F2" location="Beschreibung!A6" display="Doku" xr:uid="{00000000-0004-0000-0400-000000000000}"/>
    <hyperlink ref="D2" location="Zusammenfassung!A1" display="Zusammenfassung" xr:uid="{00000000-0004-0000-0400-000001000000}"/>
    <hyperlink ref="B2" location="Zentrale!A7" display="Zentrale" xr:uid="{00000000-0004-0000-0400-000002000000}"/>
  </hyperlinks>
  <printOptions horizontalCentered="1" verticalCentered="1"/>
  <pageMargins left="0.78740157480314965" right="0.78740157480314965" top="0.47244094488188981" bottom="0.59055118110236227" header="0.31496062992125984" footer="0.39370078740157483"/>
  <pageSetup paperSize="9" scale="92" orientation="landscape" blackAndWhite="1" horizontalDpi="300" verticalDpi="300" r:id="rId1"/>
  <headerFooter alignWithMargins="0">
    <oddHeader>&amp;R&amp;"Calibri,Standard"&amp;D</oddHeader>
    <oddFooter>&amp;C&amp;F &amp;A © Auvista Verlag München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4"/>
  <sheetViews>
    <sheetView showRowColHeaders="0" workbookViewId="0">
      <pane ySplit="6" topLeftCell="A7" activePane="bottomLeft" state="frozenSplit"/>
      <selection activeCell="D8" sqref="D8"/>
      <selection pane="bottomLeft" activeCell="D8" sqref="D8"/>
    </sheetView>
  </sheetViews>
  <sheetFormatPr baseColWidth="10" defaultRowHeight="12.75" x14ac:dyDescent="0.2"/>
  <cols>
    <col min="1" max="1" width="4.28515625" style="3" customWidth="1"/>
    <col min="2" max="2" width="9.28515625" style="5" customWidth="1"/>
    <col min="3" max="3" width="1.5703125" style="5" customWidth="1"/>
    <col min="4" max="4" width="26.42578125" style="5" customWidth="1"/>
    <col min="5" max="6" width="8.42578125" style="3" customWidth="1"/>
    <col min="7" max="7" width="1.5703125" style="3" customWidth="1"/>
    <col min="8" max="8" width="6.7109375" style="3" customWidth="1"/>
    <col min="9" max="9" width="1.5703125" style="3" customWidth="1"/>
    <col min="10" max="11" width="8.42578125" style="3" customWidth="1"/>
    <col min="12" max="12" width="1.5703125" style="3" customWidth="1"/>
    <col min="13" max="13" width="6.7109375" style="3" customWidth="1"/>
    <col min="14" max="14" width="1.5703125" style="3" customWidth="1"/>
    <col min="15" max="15" width="9.28515625" style="3" customWidth="1"/>
    <col min="16" max="16" width="2.28515625" style="3" customWidth="1"/>
    <col min="17" max="17" width="9.28515625" style="3" customWidth="1"/>
    <col min="18" max="18" width="5.7109375" style="3" customWidth="1"/>
    <col min="19" max="16384" width="11.42578125" style="3"/>
  </cols>
  <sheetData>
    <row r="1" spans="1:18" ht="6" customHeight="1" thickBot="1" x14ac:dyDescent="0.25">
      <c r="A1" s="61" t="s">
        <v>17</v>
      </c>
      <c r="B1" s="6"/>
      <c r="C1" s="6"/>
      <c r="D1" s="6"/>
      <c r="E1" s="2"/>
      <c r="F1" s="2"/>
      <c r="G1" s="2"/>
      <c r="H1" s="59"/>
      <c r="I1" s="2"/>
      <c r="J1" s="60"/>
      <c r="K1" s="60"/>
      <c r="L1" s="2"/>
      <c r="M1" s="59"/>
      <c r="N1" s="2"/>
      <c r="O1" s="59"/>
      <c r="P1" s="59"/>
      <c r="Q1" s="59"/>
      <c r="R1" s="2"/>
    </row>
    <row r="2" spans="1:18" x14ac:dyDescent="0.2">
      <c r="A2" s="2"/>
      <c r="B2" s="4" t="s">
        <v>27</v>
      </c>
      <c r="C2" s="6"/>
      <c r="D2" s="1" t="s">
        <v>144</v>
      </c>
      <c r="E2" s="2"/>
      <c r="F2" s="4" t="s">
        <v>122</v>
      </c>
      <c r="G2" s="2"/>
      <c r="H2" s="236" t="str">
        <f ca="1">IF(TODAY()&gt;45964,"Testdatum ist abgelaufen. Die unbegrenzte Originaldatei kann auf Auvista.de mit XZ210 für € 49 erworben werden!","")</f>
        <v/>
      </c>
      <c r="I2" s="2"/>
      <c r="J2" s="60"/>
      <c r="K2" s="60"/>
      <c r="L2" s="2"/>
      <c r="M2" s="59"/>
      <c r="N2" s="2"/>
      <c r="O2" s="2"/>
      <c r="P2" s="58"/>
      <c r="Q2" s="2"/>
      <c r="R2" s="2"/>
    </row>
    <row r="3" spans="1:18" x14ac:dyDescent="0.2">
      <c r="A3" s="2"/>
      <c r="B3" s="6"/>
      <c r="C3" s="6"/>
      <c r="D3" s="130" t="str">
        <f>IF(_1_!D3="","",_1_!D3)</f>
        <v>Firmenname</v>
      </c>
      <c r="E3" s="55"/>
      <c r="F3" s="55"/>
      <c r="G3" s="55"/>
      <c r="H3" s="54"/>
      <c r="I3" s="54" t="s">
        <v>76</v>
      </c>
      <c r="J3" s="131">
        <f>IF(_1_!J3="","",_1_!J3)</f>
        <v>45717</v>
      </c>
      <c r="K3" s="57"/>
      <c r="L3" s="57" t="s">
        <v>71</v>
      </c>
      <c r="M3" s="131">
        <f>IF(_1_!M3="","",_1_!M3)</f>
        <v>45747</v>
      </c>
      <c r="N3" s="55"/>
      <c r="O3" s="2"/>
      <c r="P3" s="54" t="s">
        <v>121</v>
      </c>
      <c r="Q3" s="53">
        <v>12.82</v>
      </c>
      <c r="R3" s="2"/>
    </row>
    <row r="4" spans="1:18" x14ac:dyDescent="0.2">
      <c r="A4" s="2"/>
      <c r="B4" s="122" t="s">
        <v>139</v>
      </c>
      <c r="C4" s="6"/>
      <c r="D4" s="122" t="s">
        <v>143</v>
      </c>
      <c r="E4" s="2"/>
      <c r="F4" s="2"/>
      <c r="G4" s="2"/>
      <c r="H4" s="52"/>
      <c r="I4" s="52"/>
      <c r="J4" s="52"/>
      <c r="K4" s="52"/>
      <c r="L4" s="52"/>
      <c r="M4" s="52"/>
      <c r="N4" s="52"/>
      <c r="O4" s="52"/>
      <c r="P4" s="52"/>
      <c r="Q4" s="10"/>
      <c r="R4" s="2"/>
    </row>
    <row r="5" spans="1:18" x14ac:dyDescent="0.2">
      <c r="A5" s="2"/>
      <c r="B5" s="6"/>
      <c r="C5" s="6"/>
      <c r="D5" s="51">
        <f ca="1">IF(B14="","",B14)</f>
        <v>45723</v>
      </c>
      <c r="E5" s="50"/>
      <c r="F5" s="50"/>
      <c r="G5" s="50"/>
      <c r="H5" s="49"/>
      <c r="I5" s="49"/>
      <c r="J5" s="49"/>
      <c r="K5" s="49"/>
      <c r="L5" s="49"/>
      <c r="M5" s="48" t="s">
        <v>145</v>
      </c>
      <c r="N5" s="47"/>
      <c r="O5" s="46">
        <f ca="1">O39</f>
        <v>0</v>
      </c>
      <c r="P5" s="45" t="str">
        <f ca="1">IF(O5=0,"","=")</f>
        <v/>
      </c>
      <c r="Q5" s="121" t="str">
        <f ca="1">IF(O5=0,"",O5*24*Q3)</f>
        <v/>
      </c>
      <c r="R5" s="44" t="str">
        <f>IF(_1_!R5="","",_1_!R5)</f>
        <v>€</v>
      </c>
    </row>
    <row r="6" spans="1:18" ht="23.25" thickBot="1" x14ac:dyDescent="0.25">
      <c r="A6" s="43"/>
      <c r="B6" s="6"/>
      <c r="C6" s="42"/>
      <c r="D6" s="41"/>
      <c r="E6" s="10" t="s">
        <v>42</v>
      </c>
      <c r="F6" s="10" t="s">
        <v>40</v>
      </c>
      <c r="G6" s="40"/>
      <c r="H6" s="39" t="s">
        <v>38</v>
      </c>
      <c r="I6" s="2"/>
      <c r="J6" s="10" t="s">
        <v>42</v>
      </c>
      <c r="K6" s="10" t="s">
        <v>40</v>
      </c>
      <c r="L6" s="40"/>
      <c r="M6" s="39" t="s">
        <v>38</v>
      </c>
      <c r="N6" s="2"/>
      <c r="O6" s="38" t="s">
        <v>120</v>
      </c>
      <c r="P6" s="38"/>
      <c r="Q6" s="2"/>
      <c r="R6" s="2"/>
    </row>
    <row r="7" spans="1:18" ht="15.75" thickBot="1" x14ac:dyDescent="0.3">
      <c r="A7" s="37" t="s">
        <v>17</v>
      </c>
      <c r="B7" s="36" t="s">
        <v>53</v>
      </c>
      <c r="C7" s="35"/>
      <c r="D7" s="35" t="s">
        <v>119</v>
      </c>
      <c r="E7" s="34">
        <v>0.3125</v>
      </c>
      <c r="F7" s="28">
        <v>0.4861111111111111</v>
      </c>
      <c r="G7" s="33"/>
      <c r="H7" s="30">
        <v>5.5555555555555552E-2</v>
      </c>
      <c r="I7" s="32"/>
      <c r="J7" s="28">
        <v>0.50347222222222221</v>
      </c>
      <c r="K7" s="28">
        <v>0.75347222222222221</v>
      </c>
      <c r="L7" s="31"/>
      <c r="M7" s="30">
        <v>2.7777777777777776E-2</v>
      </c>
      <c r="N7" s="29"/>
      <c r="O7" s="28">
        <f>SUM((F7-E7)-H7+(K7-J7)-M7)</f>
        <v>0.34027777777777779</v>
      </c>
      <c r="P7" s="27"/>
      <c r="Q7" s="26"/>
      <c r="R7" s="2"/>
    </row>
    <row r="8" spans="1:18" x14ac:dyDescent="0.2">
      <c r="A8" s="19" t="s">
        <v>118</v>
      </c>
      <c r="B8" s="23">
        <f ca="1">IF(TODAY()&gt;45963,"",IF(J3="","",J3))</f>
        <v>45717</v>
      </c>
      <c r="C8" s="25"/>
      <c r="D8" s="181"/>
      <c r="E8" s="182"/>
      <c r="F8" s="182"/>
      <c r="G8" s="21"/>
      <c r="H8" s="187"/>
      <c r="I8" s="15"/>
      <c r="J8" s="182"/>
      <c r="K8" s="182"/>
      <c r="L8" s="20"/>
      <c r="M8" s="187"/>
      <c r="N8" s="13"/>
      <c r="O8" s="12" t="str">
        <f t="shared" ref="O8:O38" si="0">IF(COUNTA(E8:M8)&lt;1,"",IF(OR(COUNTA(E8,F8,J8,K8)=1,COUNTA(E8,F8,J8,K8)=3),"geht?",SUM((F8-E8)-H8+(K8-J8)-M8)))</f>
        <v/>
      </c>
      <c r="P8" s="11"/>
      <c r="Q8" s="10"/>
      <c r="R8" s="2"/>
    </row>
    <row r="9" spans="1:18" x14ac:dyDescent="0.2">
      <c r="A9" s="19">
        <v>2</v>
      </c>
      <c r="B9" s="23">
        <f ca="1">IF(B8="","",SUM(B8+1))</f>
        <v>45718</v>
      </c>
      <c r="C9" s="22"/>
      <c r="D9" s="183"/>
      <c r="E9" s="184"/>
      <c r="F9" s="184"/>
      <c r="G9" s="21"/>
      <c r="H9" s="188"/>
      <c r="I9" s="15"/>
      <c r="J9" s="184"/>
      <c r="K9" s="184"/>
      <c r="L9" s="20"/>
      <c r="M9" s="188"/>
      <c r="N9" s="13"/>
      <c r="O9" s="12" t="str">
        <f t="shared" si="0"/>
        <v/>
      </c>
      <c r="P9" s="11"/>
      <c r="Q9" s="10"/>
      <c r="R9" s="2"/>
    </row>
    <row r="10" spans="1:18" ht="12.75" customHeight="1" x14ac:dyDescent="0.2">
      <c r="A10" s="19">
        <v>3</v>
      </c>
      <c r="B10" s="23">
        <f ca="1">IF(B9="","",IF(B9=M3,"",SUM(B9+1)))</f>
        <v>45719</v>
      </c>
      <c r="C10" s="22"/>
      <c r="D10" s="183"/>
      <c r="E10" s="184"/>
      <c r="F10" s="184"/>
      <c r="G10" s="21"/>
      <c r="H10" s="188"/>
      <c r="I10" s="15"/>
      <c r="J10" s="184"/>
      <c r="K10" s="184"/>
      <c r="L10" s="20"/>
      <c r="M10" s="188"/>
      <c r="N10" s="13"/>
      <c r="O10" s="12" t="str">
        <f t="shared" si="0"/>
        <v/>
      </c>
      <c r="P10" s="11"/>
      <c r="Q10" s="10"/>
      <c r="R10" s="2"/>
    </row>
    <row r="11" spans="1:18" x14ac:dyDescent="0.2">
      <c r="A11" s="19">
        <v>4</v>
      </c>
      <c r="B11" s="23">
        <f ca="1">IF(B10="","",IF(B10=M3,"",SUM(B10+1)))</f>
        <v>45720</v>
      </c>
      <c r="C11" s="22"/>
      <c r="D11" s="183"/>
      <c r="E11" s="184"/>
      <c r="F11" s="184"/>
      <c r="G11" s="21"/>
      <c r="H11" s="188"/>
      <c r="I11" s="15"/>
      <c r="J11" s="184"/>
      <c r="K11" s="184"/>
      <c r="L11" s="20"/>
      <c r="M11" s="188"/>
      <c r="N11" s="13"/>
      <c r="O11" s="12" t="str">
        <f t="shared" si="0"/>
        <v/>
      </c>
      <c r="P11" s="11"/>
      <c r="Q11" s="10"/>
      <c r="R11" s="2"/>
    </row>
    <row r="12" spans="1:18" x14ac:dyDescent="0.2">
      <c r="A12" s="19">
        <v>5</v>
      </c>
      <c r="B12" s="23">
        <f ca="1">IF(B11="","",IF(B11=M3,"",SUM(B11+1)))</f>
        <v>45721</v>
      </c>
      <c r="C12" s="22"/>
      <c r="D12" s="183"/>
      <c r="E12" s="184"/>
      <c r="F12" s="184"/>
      <c r="G12" s="21"/>
      <c r="H12" s="188"/>
      <c r="I12" s="15"/>
      <c r="J12" s="184"/>
      <c r="K12" s="184"/>
      <c r="L12" s="20"/>
      <c r="M12" s="188"/>
      <c r="N12" s="13"/>
      <c r="O12" s="12" t="str">
        <f t="shared" si="0"/>
        <v/>
      </c>
      <c r="P12" s="11"/>
      <c r="Q12" s="10"/>
      <c r="R12" s="2"/>
    </row>
    <row r="13" spans="1:18" x14ac:dyDescent="0.2">
      <c r="A13" s="19">
        <v>6</v>
      </c>
      <c r="B13" s="23">
        <f ca="1">IF(B12="","",IF(B12=M3,"",SUM(B12+1)))</f>
        <v>45722</v>
      </c>
      <c r="C13" s="22"/>
      <c r="D13" s="183"/>
      <c r="E13" s="184"/>
      <c r="F13" s="184"/>
      <c r="G13" s="21"/>
      <c r="H13" s="188"/>
      <c r="I13" s="15"/>
      <c r="J13" s="184"/>
      <c r="K13" s="184"/>
      <c r="L13" s="20"/>
      <c r="M13" s="188"/>
      <c r="N13" s="13"/>
      <c r="O13" s="12" t="str">
        <f t="shared" si="0"/>
        <v/>
      </c>
      <c r="P13" s="11"/>
      <c r="Q13" s="10"/>
      <c r="R13" s="2"/>
    </row>
    <row r="14" spans="1:18" x14ac:dyDescent="0.2">
      <c r="A14" s="19">
        <v>7</v>
      </c>
      <c r="B14" s="23">
        <f ca="1">IF(B13="","",IF(B13=M3,"",SUM(B13+1)))</f>
        <v>45723</v>
      </c>
      <c r="C14" s="22"/>
      <c r="D14" s="183"/>
      <c r="E14" s="184"/>
      <c r="F14" s="184"/>
      <c r="G14" s="21"/>
      <c r="H14" s="188"/>
      <c r="I14" s="15"/>
      <c r="J14" s="184"/>
      <c r="K14" s="184"/>
      <c r="L14" s="20"/>
      <c r="M14" s="188"/>
      <c r="N14" s="13"/>
      <c r="O14" s="12" t="str">
        <f t="shared" si="0"/>
        <v/>
      </c>
      <c r="P14" s="11"/>
      <c r="Q14" s="10"/>
      <c r="R14" s="2"/>
    </row>
    <row r="15" spans="1:18" x14ac:dyDescent="0.2">
      <c r="A15" s="19">
        <v>8</v>
      </c>
      <c r="B15" s="23">
        <f ca="1">IF(B14="","",IF(B14=M3,"",SUM(B14+1)))</f>
        <v>45724</v>
      </c>
      <c r="C15" s="22"/>
      <c r="D15" s="183"/>
      <c r="E15" s="184"/>
      <c r="F15" s="184"/>
      <c r="G15" s="21"/>
      <c r="H15" s="188"/>
      <c r="I15" s="15"/>
      <c r="J15" s="184"/>
      <c r="K15" s="184"/>
      <c r="L15" s="20"/>
      <c r="M15" s="188"/>
      <c r="N15" s="13"/>
      <c r="O15" s="12" t="str">
        <f t="shared" si="0"/>
        <v/>
      </c>
      <c r="P15" s="11"/>
      <c r="Q15" s="10"/>
      <c r="R15" s="2"/>
    </row>
    <row r="16" spans="1:18" x14ac:dyDescent="0.2">
      <c r="A16" s="19">
        <v>9</v>
      </c>
      <c r="B16" s="23">
        <f ca="1">IF(B15="","",IF(B15=M3,"",SUM(B15+1)))</f>
        <v>45725</v>
      </c>
      <c r="C16" s="22"/>
      <c r="D16" s="183"/>
      <c r="E16" s="184"/>
      <c r="F16" s="184"/>
      <c r="G16" s="21"/>
      <c r="H16" s="188"/>
      <c r="I16" s="15"/>
      <c r="J16" s="184"/>
      <c r="K16" s="184"/>
      <c r="L16" s="20"/>
      <c r="M16" s="188"/>
      <c r="N16" s="13"/>
      <c r="O16" s="12" t="str">
        <f t="shared" si="0"/>
        <v/>
      </c>
      <c r="P16" s="11"/>
      <c r="Q16" s="10"/>
      <c r="R16" s="2"/>
    </row>
    <row r="17" spans="1:18" x14ac:dyDescent="0.2">
      <c r="A17" s="19">
        <v>10</v>
      </c>
      <c r="B17" s="23">
        <f ca="1">IF(B16="","",IF(B16=M3,"",SUM(B16+1)))</f>
        <v>45726</v>
      </c>
      <c r="C17" s="22"/>
      <c r="D17" s="183"/>
      <c r="E17" s="184"/>
      <c r="F17" s="184"/>
      <c r="G17" s="21"/>
      <c r="H17" s="188"/>
      <c r="I17" s="15"/>
      <c r="J17" s="184"/>
      <c r="K17" s="184"/>
      <c r="L17" s="20"/>
      <c r="M17" s="188"/>
      <c r="N17" s="13"/>
      <c r="O17" s="12" t="str">
        <f t="shared" si="0"/>
        <v/>
      </c>
      <c r="P17" s="11"/>
      <c r="Q17" s="10"/>
      <c r="R17" s="2"/>
    </row>
    <row r="18" spans="1:18" x14ac:dyDescent="0.2">
      <c r="A18" s="19">
        <v>11</v>
      </c>
      <c r="B18" s="23">
        <f ca="1">IF(B17="","",IF(B17=M3,"",SUM(B17+1)))</f>
        <v>45727</v>
      </c>
      <c r="C18" s="22"/>
      <c r="D18" s="183"/>
      <c r="E18" s="184"/>
      <c r="F18" s="184"/>
      <c r="G18" s="21"/>
      <c r="H18" s="188"/>
      <c r="I18" s="15"/>
      <c r="J18" s="184"/>
      <c r="K18" s="184"/>
      <c r="L18" s="20"/>
      <c r="M18" s="188"/>
      <c r="N18" s="13"/>
      <c r="O18" s="12" t="str">
        <f t="shared" si="0"/>
        <v/>
      </c>
      <c r="P18" s="11"/>
      <c r="Q18" s="10"/>
      <c r="R18" s="2"/>
    </row>
    <row r="19" spans="1:18" x14ac:dyDescent="0.2">
      <c r="A19" s="19">
        <v>12</v>
      </c>
      <c r="B19" s="23">
        <f ca="1">IF(B18="","",IF(B18=M3,"",SUM(B18+1)))</f>
        <v>45728</v>
      </c>
      <c r="C19" s="22"/>
      <c r="D19" s="183"/>
      <c r="E19" s="184"/>
      <c r="F19" s="184"/>
      <c r="G19" s="21"/>
      <c r="H19" s="188"/>
      <c r="I19" s="15"/>
      <c r="J19" s="184"/>
      <c r="K19" s="184"/>
      <c r="L19" s="20"/>
      <c r="M19" s="188"/>
      <c r="N19" s="13"/>
      <c r="O19" s="12" t="str">
        <f t="shared" si="0"/>
        <v/>
      </c>
      <c r="P19" s="11"/>
      <c r="Q19" s="10"/>
      <c r="R19" s="2"/>
    </row>
    <row r="20" spans="1:18" x14ac:dyDescent="0.2">
      <c r="A20" s="19">
        <v>13</v>
      </c>
      <c r="B20" s="23">
        <f ca="1">IF(B19="","",IF(B19=M3,"",SUM(B19+1)))</f>
        <v>45729</v>
      </c>
      <c r="C20" s="22"/>
      <c r="D20" s="183"/>
      <c r="E20" s="184"/>
      <c r="F20" s="184"/>
      <c r="G20" s="21"/>
      <c r="H20" s="188"/>
      <c r="I20" s="15"/>
      <c r="J20" s="184"/>
      <c r="K20" s="184"/>
      <c r="L20" s="20"/>
      <c r="M20" s="188"/>
      <c r="N20" s="13"/>
      <c r="O20" s="12" t="str">
        <f t="shared" si="0"/>
        <v/>
      </c>
      <c r="P20" s="11"/>
      <c r="Q20" s="10"/>
      <c r="R20" s="2"/>
    </row>
    <row r="21" spans="1:18" x14ac:dyDescent="0.2">
      <c r="A21" s="19">
        <v>14</v>
      </c>
      <c r="B21" s="23">
        <f ca="1">IF(B20="","",IF(B20=M3,"",SUM(B20+1)))</f>
        <v>45730</v>
      </c>
      <c r="C21" s="22"/>
      <c r="D21" s="183"/>
      <c r="E21" s="184"/>
      <c r="F21" s="184"/>
      <c r="G21" s="21"/>
      <c r="H21" s="188"/>
      <c r="I21" s="15"/>
      <c r="J21" s="184"/>
      <c r="K21" s="184"/>
      <c r="L21" s="20"/>
      <c r="M21" s="188"/>
      <c r="N21" s="13"/>
      <c r="O21" s="12" t="str">
        <f t="shared" si="0"/>
        <v/>
      </c>
      <c r="P21" s="11"/>
      <c r="Q21" s="10"/>
      <c r="R21" s="2"/>
    </row>
    <row r="22" spans="1:18" x14ac:dyDescent="0.2">
      <c r="A22" s="19">
        <v>15</v>
      </c>
      <c r="B22" s="23">
        <f ca="1">IF(B21="","",IF(B21=M3,"",SUM(B21+1)))</f>
        <v>45731</v>
      </c>
      <c r="C22" s="22"/>
      <c r="D22" s="183"/>
      <c r="E22" s="184"/>
      <c r="F22" s="184"/>
      <c r="G22" s="21"/>
      <c r="H22" s="188"/>
      <c r="I22" s="15"/>
      <c r="J22" s="184"/>
      <c r="K22" s="184"/>
      <c r="L22" s="20"/>
      <c r="M22" s="188"/>
      <c r="N22" s="13"/>
      <c r="O22" s="12" t="str">
        <f t="shared" si="0"/>
        <v/>
      </c>
      <c r="P22" s="11"/>
      <c r="Q22" s="10"/>
      <c r="R22" s="2"/>
    </row>
    <row r="23" spans="1:18" x14ac:dyDescent="0.2">
      <c r="A23" s="19">
        <v>16</v>
      </c>
      <c r="B23" s="23">
        <f ca="1">IF(B22="","",IF(B22=M3,"",SUM(B22+1)))</f>
        <v>45732</v>
      </c>
      <c r="C23" s="22"/>
      <c r="D23" s="183"/>
      <c r="E23" s="184"/>
      <c r="F23" s="184"/>
      <c r="G23" s="21"/>
      <c r="H23" s="188"/>
      <c r="I23" s="15"/>
      <c r="J23" s="184"/>
      <c r="K23" s="184"/>
      <c r="L23" s="20"/>
      <c r="M23" s="188"/>
      <c r="N23" s="13"/>
      <c r="O23" s="12" t="str">
        <f t="shared" si="0"/>
        <v/>
      </c>
      <c r="P23" s="11"/>
      <c r="Q23" s="10"/>
      <c r="R23" s="2"/>
    </row>
    <row r="24" spans="1:18" x14ac:dyDescent="0.2">
      <c r="A24" s="19">
        <v>17</v>
      </c>
      <c r="B24" s="23">
        <f ca="1">IF(B23="","",IF(B23=M3,"",SUM(B23+1)))</f>
        <v>45733</v>
      </c>
      <c r="C24" s="22"/>
      <c r="D24" s="183"/>
      <c r="E24" s="184"/>
      <c r="F24" s="184"/>
      <c r="G24" s="21"/>
      <c r="H24" s="188"/>
      <c r="I24" s="15"/>
      <c r="J24" s="184"/>
      <c r="K24" s="184"/>
      <c r="L24" s="20"/>
      <c r="M24" s="188"/>
      <c r="N24" s="13"/>
      <c r="O24" s="12" t="str">
        <f t="shared" si="0"/>
        <v/>
      </c>
      <c r="P24" s="11"/>
      <c r="Q24" s="10"/>
      <c r="R24" s="2"/>
    </row>
    <row r="25" spans="1:18" x14ac:dyDescent="0.2">
      <c r="A25" s="19">
        <v>18</v>
      </c>
      <c r="B25" s="23">
        <f ca="1">IF(B24="","",IF(B24=M3,"",SUM(B24+1)))</f>
        <v>45734</v>
      </c>
      <c r="C25" s="22"/>
      <c r="D25" s="183"/>
      <c r="E25" s="184"/>
      <c r="F25" s="184"/>
      <c r="G25" s="21"/>
      <c r="H25" s="188"/>
      <c r="I25" s="15"/>
      <c r="J25" s="184"/>
      <c r="K25" s="184"/>
      <c r="L25" s="20"/>
      <c r="M25" s="188"/>
      <c r="N25" s="13"/>
      <c r="O25" s="12" t="str">
        <f t="shared" si="0"/>
        <v/>
      </c>
      <c r="P25" s="11"/>
      <c r="Q25" s="10"/>
      <c r="R25" s="2"/>
    </row>
    <row r="26" spans="1:18" x14ac:dyDescent="0.2">
      <c r="A26" s="19">
        <v>19</v>
      </c>
      <c r="B26" s="23">
        <f ca="1">IF(B25="","",IF(B25=M3,"",SUM(B25+1)))</f>
        <v>45735</v>
      </c>
      <c r="C26" s="22"/>
      <c r="D26" s="183"/>
      <c r="E26" s="184"/>
      <c r="F26" s="184"/>
      <c r="G26" s="21"/>
      <c r="H26" s="188"/>
      <c r="I26" s="15"/>
      <c r="J26" s="184"/>
      <c r="K26" s="184"/>
      <c r="L26" s="20"/>
      <c r="M26" s="188"/>
      <c r="N26" s="13"/>
      <c r="O26" s="12" t="str">
        <f t="shared" si="0"/>
        <v/>
      </c>
      <c r="P26" s="11"/>
      <c r="Q26" s="10"/>
      <c r="R26" s="2"/>
    </row>
    <row r="27" spans="1:18" x14ac:dyDescent="0.2">
      <c r="A27" s="19">
        <v>20</v>
      </c>
      <c r="B27" s="23">
        <f ca="1">IF(B26="","",IF(B26=M3,"",SUM(B26+1)))</f>
        <v>45736</v>
      </c>
      <c r="C27" s="22"/>
      <c r="D27" s="183"/>
      <c r="E27" s="184"/>
      <c r="F27" s="184"/>
      <c r="G27" s="21"/>
      <c r="H27" s="188"/>
      <c r="I27" s="15"/>
      <c r="J27" s="184"/>
      <c r="K27" s="184"/>
      <c r="L27" s="20"/>
      <c r="M27" s="188"/>
      <c r="N27" s="13"/>
      <c r="O27" s="12" t="str">
        <f t="shared" si="0"/>
        <v/>
      </c>
      <c r="P27" s="11"/>
      <c r="Q27" s="10"/>
      <c r="R27" s="2"/>
    </row>
    <row r="28" spans="1:18" x14ac:dyDescent="0.2">
      <c r="A28" s="19">
        <v>21</v>
      </c>
      <c r="B28" s="23">
        <f ca="1">IF(B27="","",IF(B27=M3,"",SUM(B27+1)))</f>
        <v>45737</v>
      </c>
      <c r="C28" s="22"/>
      <c r="D28" s="183"/>
      <c r="E28" s="184"/>
      <c r="F28" s="184"/>
      <c r="G28" s="21"/>
      <c r="H28" s="188"/>
      <c r="I28" s="15"/>
      <c r="J28" s="184"/>
      <c r="K28" s="184"/>
      <c r="L28" s="20"/>
      <c r="M28" s="188"/>
      <c r="N28" s="13"/>
      <c r="O28" s="12" t="str">
        <f t="shared" si="0"/>
        <v/>
      </c>
      <c r="P28" s="11"/>
      <c r="Q28" s="10"/>
      <c r="R28" s="2"/>
    </row>
    <row r="29" spans="1:18" x14ac:dyDescent="0.2">
      <c r="A29" s="19">
        <v>22</v>
      </c>
      <c r="B29" s="23">
        <f ca="1">IF(B28="","",IF(B28=M3,"",SUM(B28+1)))</f>
        <v>45738</v>
      </c>
      <c r="C29" s="22"/>
      <c r="D29" s="183"/>
      <c r="E29" s="184"/>
      <c r="F29" s="184"/>
      <c r="G29" s="21"/>
      <c r="H29" s="188"/>
      <c r="I29" s="15"/>
      <c r="J29" s="184"/>
      <c r="K29" s="184"/>
      <c r="L29" s="20"/>
      <c r="M29" s="188"/>
      <c r="N29" s="13"/>
      <c r="O29" s="12" t="str">
        <f t="shared" si="0"/>
        <v/>
      </c>
      <c r="P29" s="11"/>
      <c r="Q29" s="10"/>
      <c r="R29" s="2"/>
    </row>
    <row r="30" spans="1:18" x14ac:dyDescent="0.2">
      <c r="A30" s="19">
        <v>23</v>
      </c>
      <c r="B30" s="23">
        <f ca="1">IF(B29="","",IF(B29=M3,"",SUM(B29+1)))</f>
        <v>45739</v>
      </c>
      <c r="C30" s="22"/>
      <c r="D30" s="183"/>
      <c r="E30" s="184"/>
      <c r="F30" s="184"/>
      <c r="G30" s="21"/>
      <c r="H30" s="188"/>
      <c r="I30" s="15"/>
      <c r="J30" s="184"/>
      <c r="K30" s="184"/>
      <c r="L30" s="20"/>
      <c r="M30" s="188"/>
      <c r="N30" s="13"/>
      <c r="O30" s="12" t="str">
        <f t="shared" si="0"/>
        <v/>
      </c>
      <c r="P30" s="11"/>
      <c r="Q30" s="10"/>
      <c r="R30" s="2"/>
    </row>
    <row r="31" spans="1:18" x14ac:dyDescent="0.2">
      <c r="A31" s="19">
        <v>24</v>
      </c>
      <c r="B31" s="23">
        <f ca="1">IF(B30="","",IF(B30=M3,"",SUM(B30+1)))</f>
        <v>45740</v>
      </c>
      <c r="C31" s="22"/>
      <c r="D31" s="183"/>
      <c r="E31" s="184"/>
      <c r="F31" s="184"/>
      <c r="G31" s="21"/>
      <c r="H31" s="188"/>
      <c r="I31" s="15"/>
      <c r="J31" s="184"/>
      <c r="K31" s="184"/>
      <c r="L31" s="20"/>
      <c r="M31" s="188"/>
      <c r="N31" s="13"/>
      <c r="O31" s="12" t="str">
        <f t="shared" si="0"/>
        <v/>
      </c>
      <c r="P31" s="11"/>
      <c r="Q31" s="10"/>
      <c r="R31" s="2"/>
    </row>
    <row r="32" spans="1:18" x14ac:dyDescent="0.2">
      <c r="A32" s="19">
        <v>25</v>
      </c>
      <c r="B32" s="23">
        <f ca="1">IF(B31="","",IF(B31=M3,"",SUM(B31+1)))</f>
        <v>45741</v>
      </c>
      <c r="C32" s="22"/>
      <c r="D32" s="183"/>
      <c r="E32" s="184"/>
      <c r="F32" s="184"/>
      <c r="G32" s="21"/>
      <c r="H32" s="188"/>
      <c r="I32" s="15"/>
      <c r="J32" s="184"/>
      <c r="K32" s="184"/>
      <c r="L32" s="20"/>
      <c r="M32" s="188"/>
      <c r="N32" s="13"/>
      <c r="O32" s="12" t="str">
        <f t="shared" si="0"/>
        <v/>
      </c>
      <c r="P32" s="11"/>
      <c r="Q32" s="10"/>
      <c r="R32" s="2"/>
    </row>
    <row r="33" spans="1:19" x14ac:dyDescent="0.2">
      <c r="A33" s="19">
        <v>26</v>
      </c>
      <c r="B33" s="23">
        <f ca="1">IF(B32="","",IF(B32=M3,"",SUM(B32+1)))</f>
        <v>45742</v>
      </c>
      <c r="C33" s="22"/>
      <c r="D33" s="183"/>
      <c r="E33" s="184"/>
      <c r="F33" s="184"/>
      <c r="G33" s="21"/>
      <c r="H33" s="188"/>
      <c r="I33" s="15"/>
      <c r="J33" s="184"/>
      <c r="K33" s="184"/>
      <c r="L33" s="20"/>
      <c r="M33" s="188"/>
      <c r="N33" s="13"/>
      <c r="O33" s="12" t="str">
        <f t="shared" si="0"/>
        <v/>
      </c>
      <c r="P33" s="11"/>
      <c r="Q33" s="10"/>
      <c r="R33" s="2"/>
    </row>
    <row r="34" spans="1:19" x14ac:dyDescent="0.2">
      <c r="A34" s="19">
        <v>27</v>
      </c>
      <c r="B34" s="23">
        <f ca="1">IF(B33="","",IF(B33=M3,"",SUM(B33+1)))</f>
        <v>45743</v>
      </c>
      <c r="C34" s="22"/>
      <c r="D34" s="183"/>
      <c r="E34" s="184"/>
      <c r="F34" s="184"/>
      <c r="G34" s="21"/>
      <c r="H34" s="188"/>
      <c r="I34" s="15"/>
      <c r="J34" s="184"/>
      <c r="K34" s="184"/>
      <c r="L34" s="20"/>
      <c r="M34" s="188"/>
      <c r="N34" s="13"/>
      <c r="O34" s="12" t="str">
        <f t="shared" si="0"/>
        <v/>
      </c>
      <c r="P34" s="11"/>
      <c r="Q34" s="10"/>
      <c r="R34" s="2"/>
      <c r="S34" s="24"/>
    </row>
    <row r="35" spans="1:19" x14ac:dyDescent="0.2">
      <c r="A35" s="19">
        <v>28</v>
      </c>
      <c r="B35" s="23">
        <f ca="1">IF(B34="","",IF(B34=M3,"",SUM(B34+1)))</f>
        <v>45744</v>
      </c>
      <c r="C35" s="22"/>
      <c r="D35" s="183"/>
      <c r="E35" s="184"/>
      <c r="F35" s="184"/>
      <c r="G35" s="21"/>
      <c r="H35" s="188"/>
      <c r="I35" s="15"/>
      <c r="J35" s="184"/>
      <c r="K35" s="184"/>
      <c r="L35" s="20"/>
      <c r="M35" s="188"/>
      <c r="N35" s="13"/>
      <c r="O35" s="12" t="str">
        <f t="shared" si="0"/>
        <v/>
      </c>
      <c r="P35" s="11"/>
      <c r="Q35" s="10"/>
      <c r="R35" s="2"/>
    </row>
    <row r="36" spans="1:19" x14ac:dyDescent="0.2">
      <c r="A36" s="19">
        <v>29</v>
      </c>
      <c r="B36" s="23">
        <f ca="1">IF(B35="","",IF(B35=M3,"",SUM(B35+1)))</f>
        <v>45745</v>
      </c>
      <c r="C36" s="22"/>
      <c r="D36" s="183"/>
      <c r="E36" s="184"/>
      <c r="F36" s="184"/>
      <c r="G36" s="21"/>
      <c r="H36" s="188"/>
      <c r="I36" s="15"/>
      <c r="J36" s="184"/>
      <c r="K36" s="184"/>
      <c r="L36" s="20"/>
      <c r="M36" s="188"/>
      <c r="N36" s="13"/>
      <c r="O36" s="12" t="str">
        <f t="shared" si="0"/>
        <v/>
      </c>
      <c r="P36" s="11"/>
      <c r="Q36" s="10"/>
      <c r="R36" s="2"/>
    </row>
    <row r="37" spans="1:19" x14ac:dyDescent="0.2">
      <c r="A37" s="19">
        <v>30</v>
      </c>
      <c r="B37" s="23">
        <f ca="1">IF(B36="","",IF(B36=M3,"",SUM(B36+1)))</f>
        <v>45746</v>
      </c>
      <c r="C37" s="22"/>
      <c r="D37" s="183"/>
      <c r="E37" s="184"/>
      <c r="F37" s="184"/>
      <c r="G37" s="21"/>
      <c r="H37" s="188"/>
      <c r="I37" s="15"/>
      <c r="J37" s="184"/>
      <c r="K37" s="184"/>
      <c r="L37" s="20"/>
      <c r="M37" s="188"/>
      <c r="N37" s="13"/>
      <c r="O37" s="12" t="str">
        <f t="shared" si="0"/>
        <v/>
      </c>
      <c r="P37" s="11"/>
      <c r="Q37" s="10"/>
      <c r="R37" s="2"/>
    </row>
    <row r="38" spans="1:19" x14ac:dyDescent="0.2">
      <c r="A38" s="19">
        <v>31</v>
      </c>
      <c r="B38" s="18">
        <f ca="1">IF(B37="","",IF(B37=M3,"",SUM(B37+1)))</f>
        <v>45747</v>
      </c>
      <c r="C38" s="17"/>
      <c r="D38" s="185"/>
      <c r="E38" s="186"/>
      <c r="F38" s="186"/>
      <c r="G38" s="16"/>
      <c r="H38" s="189"/>
      <c r="I38" s="15"/>
      <c r="J38" s="186"/>
      <c r="K38" s="186"/>
      <c r="L38" s="14"/>
      <c r="M38" s="189"/>
      <c r="N38" s="13"/>
      <c r="O38" s="12" t="str">
        <f t="shared" si="0"/>
        <v/>
      </c>
      <c r="P38" s="11"/>
      <c r="Q38" s="10"/>
      <c r="R38" s="2"/>
    </row>
    <row r="39" spans="1:19" x14ac:dyDescent="0.2">
      <c r="A39" s="2"/>
      <c r="B39" s="9"/>
      <c r="C39" s="9"/>
      <c r="D39" s="9"/>
      <c r="E39" s="9"/>
      <c r="F39" s="7"/>
      <c r="G39" s="7"/>
      <c r="H39" s="8">
        <f ca="1">IF(TODAY()&gt;45964,"",SUM(H8:H38))</f>
        <v>0</v>
      </c>
      <c r="I39" s="7"/>
      <c r="J39" s="7"/>
      <c r="K39" s="7"/>
      <c r="L39" s="7"/>
      <c r="M39" s="8">
        <f ca="1">IF(TODAY()&gt;45963,"",SUM(M8:M38))</f>
        <v>0</v>
      </c>
      <c r="N39" s="7"/>
      <c r="O39" s="8">
        <f ca="1">IF(TODAY()&gt;45962,"",SUM(O8:O38))</f>
        <v>0</v>
      </c>
      <c r="P39" s="8"/>
      <c r="Q39" s="7"/>
      <c r="R39" s="2"/>
    </row>
    <row r="40" spans="1:19" x14ac:dyDescent="0.2">
      <c r="A40" s="2"/>
      <c r="B40" s="6"/>
      <c r="C40" s="6"/>
      <c r="D40" s="6"/>
      <c r="E40" s="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9" x14ac:dyDescent="0.2">
      <c r="A41" s="123"/>
      <c r="B41" s="124"/>
      <c r="C41" s="124"/>
      <c r="D41" s="124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</row>
    <row r="42" spans="1:19" x14ac:dyDescent="0.2">
      <c r="A42" s="123"/>
      <c r="B42" s="125"/>
      <c r="C42" s="126"/>
      <c r="D42" s="126"/>
      <c r="E42" s="123"/>
      <c r="F42" s="123"/>
      <c r="G42" s="123"/>
      <c r="H42" s="125"/>
      <c r="I42" s="127"/>
      <c r="J42" s="127"/>
      <c r="K42" s="127"/>
      <c r="L42" s="127"/>
      <c r="M42" s="127"/>
      <c r="N42" s="127"/>
      <c r="O42" s="123"/>
      <c r="P42" s="123"/>
      <c r="Q42" s="123"/>
      <c r="R42" s="123"/>
    </row>
    <row r="43" spans="1:19" x14ac:dyDescent="0.2">
      <c r="A43" s="123"/>
      <c r="B43" s="128" t="s">
        <v>53</v>
      </c>
      <c r="C43" s="124"/>
      <c r="D43" s="129" t="s">
        <v>140</v>
      </c>
      <c r="E43" s="123"/>
      <c r="F43" s="123"/>
      <c r="G43" s="123"/>
      <c r="H43" s="128" t="s">
        <v>53</v>
      </c>
      <c r="I43" s="124"/>
      <c r="J43" s="124"/>
      <c r="K43" s="123"/>
      <c r="L43" s="123"/>
      <c r="M43" s="123"/>
      <c r="N43" s="129" t="s">
        <v>141</v>
      </c>
      <c r="O43" s="123"/>
      <c r="P43" s="123"/>
      <c r="Q43" s="123"/>
      <c r="R43" s="123"/>
    </row>
    <row r="44" spans="1:19" x14ac:dyDescent="0.2">
      <c r="A44" s="123"/>
      <c r="B44" s="124"/>
      <c r="C44" s="124"/>
      <c r="D44" s="124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</row>
  </sheetData>
  <sheetProtection algorithmName="SHA-512" hashValue="qy+8iaP5WVAhXyj8GhqQHYcn6j+iJt8TFXkKb0Tc3w7O6IJEx/J8zULelQcNF5f9upP/1zjJx+tRGRrfGePgkQ==" saltValue="PSopbc8dW1VSh2OcIn6UBA==" spinCount="100000" sheet="1" objects="1" scenarios="1"/>
  <conditionalFormatting sqref="A8:A38">
    <cfRule type="expression" dxfId="5" priority="5" stopIfTrue="1">
      <formula>WEEKDAY(B8)=7</formula>
    </cfRule>
    <cfRule type="expression" dxfId="4" priority="6" stopIfTrue="1">
      <formula>WEEKDAY(B8)=1</formula>
    </cfRule>
  </conditionalFormatting>
  <conditionalFormatting sqref="B8:B38">
    <cfRule type="expression" dxfId="3" priority="3" stopIfTrue="1">
      <formula>WEEKDAY(B8)=7</formula>
    </cfRule>
    <cfRule type="expression" dxfId="2" priority="4" stopIfTrue="1">
      <formula>WEEKDAY(B8)=1</formula>
    </cfRule>
  </conditionalFormatting>
  <conditionalFormatting sqref="C8:C38">
    <cfRule type="expression" dxfId="1" priority="1" stopIfTrue="1">
      <formula>WEEKDAY(B8)=7</formula>
    </cfRule>
    <cfRule type="expression" dxfId="0" priority="2" stopIfTrue="1">
      <formula>WEEKDAY(B8)=1</formula>
    </cfRule>
  </conditionalFormatting>
  <hyperlinks>
    <hyperlink ref="F2" location="Beschreibung!A6" display="Doku" xr:uid="{00000000-0004-0000-0500-000000000000}"/>
    <hyperlink ref="D2" location="Zusammenfassung!A1" display="Zusammenfassung" xr:uid="{00000000-0004-0000-0500-000001000000}"/>
    <hyperlink ref="B2" location="Zentrale!A7" display="Zentrale" xr:uid="{00000000-0004-0000-0500-000002000000}"/>
  </hyperlinks>
  <printOptions horizontalCentered="1" verticalCentered="1"/>
  <pageMargins left="0.78740157480314965" right="0.78740157480314965" top="0.47244094488188981" bottom="0.59055118110236227" header="0.31496062992125984" footer="0.39370078740157483"/>
  <pageSetup paperSize="9" scale="92" orientation="landscape" blackAndWhite="1" horizontalDpi="300" verticalDpi="300" r:id="rId1"/>
  <headerFooter alignWithMargins="0">
    <oddHeader>&amp;R&amp;"Calibri,Standard"&amp;D</oddHeader>
    <oddFooter>&amp;C&amp;F &amp;A © Auvista Verlag München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1"/>
  <sheetViews>
    <sheetView showRowColHeaders="0" zoomScaleNormal="100" workbookViewId="0">
      <pane ySplit="6" topLeftCell="A7" activePane="bottomLeft" state="frozenSplit"/>
      <selection activeCell="E2" sqref="E2"/>
      <selection pane="bottomLeft"/>
    </sheetView>
  </sheetViews>
  <sheetFormatPr baseColWidth="10" defaultRowHeight="12.75" x14ac:dyDescent="0.2"/>
  <cols>
    <col min="1" max="1" width="10.7109375" style="3" customWidth="1"/>
    <col min="2" max="2" width="26.42578125" style="5" customWidth="1"/>
    <col min="3" max="3" width="1.5703125" style="5" customWidth="1"/>
    <col min="4" max="4" width="18.7109375" style="5" customWidth="1"/>
    <col min="5" max="6" width="18.7109375" style="3" customWidth="1"/>
    <col min="7" max="7" width="4.7109375" style="3" customWidth="1"/>
    <col min="8" max="8" width="12.7109375" style="3" customWidth="1"/>
    <col min="9" max="9" width="4.7109375" style="3" customWidth="1"/>
    <col min="10" max="10" width="12.7109375" style="3" customWidth="1"/>
    <col min="11" max="11" width="8.42578125" style="3" customWidth="1"/>
    <col min="12" max="16384" width="11.42578125" style="3"/>
  </cols>
  <sheetData>
    <row r="1" spans="1:11" ht="6" customHeight="1" thickBot="1" x14ac:dyDescent="0.25">
      <c r="A1" s="61" t="s">
        <v>17</v>
      </c>
      <c r="B1" s="6"/>
      <c r="C1" s="6"/>
      <c r="D1" s="6"/>
      <c r="E1" s="2"/>
      <c r="F1" s="2"/>
      <c r="G1" s="2"/>
      <c r="H1" s="59"/>
      <c r="I1" s="2"/>
      <c r="J1" s="60"/>
      <c r="K1" s="60"/>
    </row>
    <row r="2" spans="1:11" x14ac:dyDescent="0.2">
      <c r="A2" s="2"/>
      <c r="B2" s="4" t="s">
        <v>27</v>
      </c>
      <c r="C2" s="6"/>
      <c r="D2" s="4" t="s">
        <v>13</v>
      </c>
      <c r="E2" s="2"/>
      <c r="F2" s="4" t="s">
        <v>122</v>
      </c>
      <c r="G2" s="2"/>
      <c r="H2" s="59"/>
      <c r="I2" s="2"/>
      <c r="J2" s="60"/>
      <c r="K2" s="60"/>
    </row>
    <row r="3" spans="1:11" ht="15" x14ac:dyDescent="0.2">
      <c r="A3" s="154"/>
      <c r="B3" s="155" t="str">
        <f>IF(_1_!D3="","",_1_!D3)</f>
        <v>Firmenname</v>
      </c>
      <c r="C3" s="156"/>
      <c r="D3" s="156"/>
      <c r="E3" s="157"/>
      <c r="F3" s="157"/>
      <c r="G3" s="157"/>
      <c r="H3" s="154"/>
      <c r="I3" s="154"/>
      <c r="J3" s="154"/>
      <c r="K3" s="154"/>
    </row>
    <row r="4" spans="1:11" ht="15" x14ac:dyDescent="0.2">
      <c r="A4" s="154"/>
      <c r="B4" s="156"/>
      <c r="C4" s="158" t="s">
        <v>76</v>
      </c>
      <c r="D4" s="159">
        <f>IF(_1_!J3="","",_1_!J3)</f>
        <v>45717</v>
      </c>
      <c r="E4" s="160" t="s">
        <v>71</v>
      </c>
      <c r="F4" s="159">
        <f>IF(_1_!M3="","",_1_!M3)</f>
        <v>45747</v>
      </c>
      <c r="G4" s="154"/>
      <c r="H4" s="154"/>
      <c r="I4" s="154"/>
      <c r="J4" s="154"/>
      <c r="K4" s="161"/>
    </row>
    <row r="5" spans="1:11" ht="35.1" customHeight="1" x14ac:dyDescent="0.2">
      <c r="A5" s="154"/>
      <c r="B5" s="162">
        <f ca="1">IF(_1_!D5="","",_1_!D5)</f>
        <v>45723</v>
      </c>
      <c r="C5" s="156"/>
      <c r="D5" s="156"/>
      <c r="E5" s="154"/>
      <c r="F5" s="153">
        <f ca="1">SUM(F7:F11)</f>
        <v>0.3520833333333333</v>
      </c>
      <c r="G5" s="148"/>
      <c r="H5" s="149"/>
      <c r="I5" s="150"/>
      <c r="J5" s="257">
        <f ca="1">SUM(J7:J11)</f>
        <v>108.32899999999998</v>
      </c>
      <c r="K5" s="152" t="str">
        <f>IF(_1_!R5="","",_1_!R5)</f>
        <v>€</v>
      </c>
    </row>
    <row r="6" spans="1:11" ht="15" x14ac:dyDescent="0.2">
      <c r="A6" s="154" t="s">
        <v>139</v>
      </c>
      <c r="B6" s="156" t="s">
        <v>148</v>
      </c>
      <c r="C6" s="156"/>
      <c r="D6" s="163" t="s">
        <v>149</v>
      </c>
      <c r="E6" s="164" t="s">
        <v>147</v>
      </c>
      <c r="F6" s="164" t="s">
        <v>167</v>
      </c>
      <c r="G6" s="154"/>
      <c r="H6" s="164" t="s">
        <v>146</v>
      </c>
      <c r="I6" s="154"/>
      <c r="J6" s="258" t="s">
        <v>150</v>
      </c>
      <c r="K6" s="164"/>
    </row>
    <row r="7" spans="1:11" s="135" customFormat="1" ht="35.1" customHeight="1" x14ac:dyDescent="0.25">
      <c r="A7" s="173" t="str">
        <f>IF(_1_!$B$4="","",_1_!$B$4)</f>
        <v>Pers.-Nr.</v>
      </c>
      <c r="B7" s="174" t="str">
        <f>IF(_1_!$D$4="","",_1_!$D$4)</f>
        <v>Mitarbeitername 1</v>
      </c>
      <c r="C7" s="175"/>
      <c r="D7" s="176">
        <f t="shared" ref="D7:D11" ca="1" si="0">E7+F7</f>
        <v>0.39374999999999999</v>
      </c>
      <c r="E7" s="176">
        <f ca="1">_1_!$H$39+_1_!$M$39</f>
        <v>4.1666666666666664E-2</v>
      </c>
      <c r="F7" s="176">
        <f ca="1">_1_!$O$39</f>
        <v>0.3520833333333333</v>
      </c>
      <c r="G7" s="177" t="s">
        <v>151</v>
      </c>
      <c r="H7" s="178">
        <f>_1_!$Q$3</f>
        <v>12.82</v>
      </c>
      <c r="I7" s="179" t="s">
        <v>124</v>
      </c>
      <c r="J7" s="259">
        <f ca="1">IF(_1_!$Q$3="","",F7*H7*24)</f>
        <v>108.32899999999998</v>
      </c>
      <c r="K7" s="180"/>
    </row>
    <row r="8" spans="1:11" s="135" customFormat="1" ht="35.1" customHeight="1" x14ac:dyDescent="0.25">
      <c r="A8" s="165" t="str">
        <f>IF(_2_!$B$4="","",_2_!$B$4)</f>
        <v>Pers.-Nr.</v>
      </c>
      <c r="B8" s="166" t="str">
        <f>IF(_2_!$D$4="","",_2_!$D$4)</f>
        <v>Mitarbeitername 2</v>
      </c>
      <c r="C8" s="167"/>
      <c r="D8" s="168">
        <f t="shared" ca="1" si="0"/>
        <v>0</v>
      </c>
      <c r="E8" s="168">
        <f ca="1">_2_!$H$39+_2_!$M$39</f>
        <v>0</v>
      </c>
      <c r="F8" s="168">
        <f ca="1">_2_!$O$39</f>
        <v>0</v>
      </c>
      <c r="G8" s="169" t="s">
        <v>151</v>
      </c>
      <c r="H8" s="170">
        <f>_2_!$Q$3</f>
        <v>12.82</v>
      </c>
      <c r="I8" s="171" t="s">
        <v>124</v>
      </c>
      <c r="J8" s="260">
        <f ca="1">IF(_2_!$Q$3="","",F8*H8*24)</f>
        <v>0</v>
      </c>
      <c r="K8" s="172"/>
    </row>
    <row r="9" spans="1:11" s="135" customFormat="1" ht="35.1" customHeight="1" x14ac:dyDescent="0.25">
      <c r="A9" s="173" t="str">
        <f>IF(_3_!$B$4="","",_3_!$B$4)</f>
        <v>Pers.-Nr.</v>
      </c>
      <c r="B9" s="174" t="str">
        <f>IF(_3_!$D$4="","",_3_!$D$4)</f>
        <v>Mitarbeitername 3</v>
      </c>
      <c r="C9" s="175"/>
      <c r="D9" s="176">
        <f t="shared" ca="1" si="0"/>
        <v>0</v>
      </c>
      <c r="E9" s="176">
        <f ca="1">_3_!$H$39+_3_!$M$39</f>
        <v>0</v>
      </c>
      <c r="F9" s="176">
        <f ca="1">_3_!$O$39</f>
        <v>0</v>
      </c>
      <c r="G9" s="177" t="s">
        <v>151</v>
      </c>
      <c r="H9" s="178">
        <f>_3_!$Q$3</f>
        <v>12.82</v>
      </c>
      <c r="I9" s="179" t="s">
        <v>124</v>
      </c>
      <c r="J9" s="259">
        <f ca="1">IF(_3_!$Q$3="","",F9*H9*24)</f>
        <v>0</v>
      </c>
      <c r="K9" s="180"/>
    </row>
    <row r="10" spans="1:11" s="135" customFormat="1" ht="35.1" customHeight="1" x14ac:dyDescent="0.25">
      <c r="A10" s="165" t="str">
        <f>IF(_4_!$B$4="","",_4_!$B$4)</f>
        <v>Pers.-Nr.</v>
      </c>
      <c r="B10" s="166" t="str">
        <f>IF(_4_!$D$4="","",_4_!$D$4)</f>
        <v>Mitarbeitername 4</v>
      </c>
      <c r="C10" s="167"/>
      <c r="D10" s="168">
        <f t="shared" ca="1" si="0"/>
        <v>0</v>
      </c>
      <c r="E10" s="168">
        <f ca="1">_4_!$H$39+_4_!$M$39</f>
        <v>0</v>
      </c>
      <c r="F10" s="168">
        <f ca="1">_4_!$O$39</f>
        <v>0</v>
      </c>
      <c r="G10" s="169" t="s">
        <v>151</v>
      </c>
      <c r="H10" s="170">
        <f>_4_!$Q$3</f>
        <v>12.82</v>
      </c>
      <c r="I10" s="171" t="s">
        <v>124</v>
      </c>
      <c r="J10" s="260">
        <f ca="1">IF(_4_!$Q$3="","",F10*H10*24)</f>
        <v>0</v>
      </c>
      <c r="K10" s="172"/>
    </row>
    <row r="11" spans="1:11" s="135" customFormat="1" ht="35.1" customHeight="1" x14ac:dyDescent="0.25">
      <c r="A11" s="173" t="str">
        <f>IF(_5_!$B$4="","",_5_!$B$4)</f>
        <v>Pers.-Nr.</v>
      </c>
      <c r="B11" s="174" t="str">
        <f>IF(_5_!$D$4="","",_5_!$D$4)</f>
        <v>Mitarbeitername 5</v>
      </c>
      <c r="C11" s="175"/>
      <c r="D11" s="176">
        <f t="shared" ca="1" si="0"/>
        <v>0</v>
      </c>
      <c r="E11" s="176">
        <f ca="1">_5_!$H$39+_5_!$M$39</f>
        <v>0</v>
      </c>
      <c r="F11" s="176">
        <f ca="1">_5_!$O$39</f>
        <v>0</v>
      </c>
      <c r="G11" s="177" t="s">
        <v>151</v>
      </c>
      <c r="H11" s="178">
        <f>_5_!$Q$3</f>
        <v>12.82</v>
      </c>
      <c r="I11" s="179" t="s">
        <v>124</v>
      </c>
      <c r="J11" s="259">
        <f ca="1">IF(_5_!$Q$3="","",F11*H11*24)</f>
        <v>0</v>
      </c>
      <c r="K11" s="180"/>
    </row>
    <row r="12" spans="1:11" s="135" customFormat="1" ht="35.1" customHeight="1" x14ac:dyDescent="0.25">
      <c r="A12" s="255" t="s">
        <v>189</v>
      </c>
      <c r="B12" s="238"/>
      <c r="C12" s="239"/>
      <c r="D12" s="240"/>
      <c r="E12" s="240"/>
      <c r="F12" s="240"/>
      <c r="G12" s="241"/>
      <c r="H12" s="242"/>
      <c r="I12" s="243"/>
      <c r="J12" s="244"/>
      <c r="K12" s="245"/>
    </row>
    <row r="13" spans="1:11" s="135" customFormat="1" ht="35.1" customHeight="1" x14ac:dyDescent="0.25">
      <c r="A13" s="246" t="s">
        <v>139</v>
      </c>
      <c r="B13" s="247" t="s">
        <v>166</v>
      </c>
      <c r="C13" s="248"/>
      <c r="D13" s="249">
        <v>0</v>
      </c>
      <c r="E13" s="249">
        <v>0</v>
      </c>
      <c r="F13" s="249">
        <v>0</v>
      </c>
      <c r="G13" s="250" t="s">
        <v>151</v>
      </c>
      <c r="H13" s="251">
        <v>0</v>
      </c>
      <c r="I13" s="252" t="s">
        <v>124</v>
      </c>
      <c r="J13" s="253" t="s">
        <v>175</v>
      </c>
      <c r="K13" s="254"/>
    </row>
    <row r="14" spans="1:11" s="135" customFormat="1" ht="35.1" customHeight="1" x14ac:dyDescent="0.25">
      <c r="A14" s="237" t="s">
        <v>139</v>
      </c>
      <c r="B14" s="238" t="s">
        <v>165</v>
      </c>
      <c r="C14" s="239"/>
      <c r="D14" s="240">
        <v>0</v>
      </c>
      <c r="E14" s="240">
        <v>0</v>
      </c>
      <c r="F14" s="240">
        <v>0</v>
      </c>
      <c r="G14" s="241" t="s">
        <v>151</v>
      </c>
      <c r="H14" s="242">
        <v>0</v>
      </c>
      <c r="I14" s="243" t="s">
        <v>124</v>
      </c>
      <c r="J14" s="244" t="s">
        <v>175</v>
      </c>
      <c r="K14" s="245"/>
    </row>
    <row r="15" spans="1:11" s="135" customFormat="1" ht="35.1" customHeight="1" x14ac:dyDescent="0.25">
      <c r="A15" s="246" t="s">
        <v>139</v>
      </c>
      <c r="B15" s="247" t="s">
        <v>164</v>
      </c>
      <c r="C15" s="248"/>
      <c r="D15" s="249">
        <v>0</v>
      </c>
      <c r="E15" s="249">
        <v>0</v>
      </c>
      <c r="F15" s="249">
        <v>0</v>
      </c>
      <c r="G15" s="250" t="s">
        <v>151</v>
      </c>
      <c r="H15" s="251">
        <v>0</v>
      </c>
      <c r="I15" s="252" t="s">
        <v>124</v>
      </c>
      <c r="J15" s="253" t="s">
        <v>175</v>
      </c>
      <c r="K15" s="254"/>
    </row>
    <row r="16" spans="1:11" s="135" customFormat="1" ht="35.1" customHeight="1" x14ac:dyDescent="0.25">
      <c r="A16" s="237" t="s">
        <v>139</v>
      </c>
      <c r="B16" s="238" t="s">
        <v>163</v>
      </c>
      <c r="C16" s="239"/>
      <c r="D16" s="240">
        <v>0</v>
      </c>
      <c r="E16" s="240">
        <v>0</v>
      </c>
      <c r="F16" s="240">
        <v>0</v>
      </c>
      <c r="G16" s="241" t="s">
        <v>151</v>
      </c>
      <c r="H16" s="242">
        <v>0</v>
      </c>
      <c r="I16" s="243" t="s">
        <v>124</v>
      </c>
      <c r="J16" s="244" t="s">
        <v>175</v>
      </c>
      <c r="K16" s="245"/>
    </row>
    <row r="17" spans="1:11" s="135" customFormat="1" ht="35.1" customHeight="1" x14ac:dyDescent="0.25">
      <c r="A17" s="246" t="s">
        <v>139</v>
      </c>
      <c r="B17" s="247" t="s">
        <v>162</v>
      </c>
      <c r="C17" s="248"/>
      <c r="D17" s="249">
        <v>0</v>
      </c>
      <c r="E17" s="249">
        <v>0</v>
      </c>
      <c r="F17" s="249">
        <v>0</v>
      </c>
      <c r="G17" s="250" t="s">
        <v>151</v>
      </c>
      <c r="H17" s="251">
        <v>0</v>
      </c>
      <c r="I17" s="252" t="s">
        <v>124</v>
      </c>
      <c r="J17" s="253" t="s">
        <v>175</v>
      </c>
      <c r="K17" s="254"/>
    </row>
    <row r="18" spans="1:11" s="135" customFormat="1" ht="35.1" customHeight="1" x14ac:dyDescent="0.25">
      <c r="A18" s="237" t="s">
        <v>139</v>
      </c>
      <c r="B18" s="238" t="s">
        <v>161</v>
      </c>
      <c r="C18" s="239"/>
      <c r="D18" s="240">
        <v>0</v>
      </c>
      <c r="E18" s="240">
        <v>0</v>
      </c>
      <c r="F18" s="240">
        <v>0</v>
      </c>
      <c r="G18" s="241" t="s">
        <v>151</v>
      </c>
      <c r="H18" s="242">
        <v>0</v>
      </c>
      <c r="I18" s="243" t="s">
        <v>124</v>
      </c>
      <c r="J18" s="244" t="s">
        <v>175</v>
      </c>
      <c r="K18" s="245"/>
    </row>
    <row r="19" spans="1:11" s="135" customFormat="1" ht="35.1" customHeight="1" x14ac:dyDescent="0.25">
      <c r="A19" s="136"/>
      <c r="B19" s="137"/>
      <c r="C19" s="137"/>
      <c r="D19" s="136"/>
      <c r="E19" s="137"/>
      <c r="F19" s="137"/>
      <c r="G19" s="138"/>
      <c r="H19" s="139"/>
      <c r="I19" s="140"/>
      <c r="J19" s="137"/>
      <c r="K19" s="137"/>
    </row>
    <row r="20" spans="1:11" s="135" customFormat="1" ht="35.1" customHeight="1" x14ac:dyDescent="0.25">
      <c r="A20" s="136"/>
      <c r="B20" s="137"/>
      <c r="C20" s="137"/>
      <c r="D20" s="136"/>
      <c r="E20" s="137"/>
      <c r="F20" s="137"/>
      <c r="G20" s="138"/>
      <c r="H20" s="139"/>
      <c r="I20" s="140"/>
      <c r="J20" s="137"/>
      <c r="K20" s="137"/>
    </row>
    <row r="21" spans="1:11" s="135" customFormat="1" ht="35.1" customHeight="1" x14ac:dyDescent="0.25">
      <c r="A21" s="136"/>
      <c r="B21" s="137"/>
      <c r="C21" s="137"/>
      <c r="D21" s="136"/>
      <c r="E21" s="137"/>
      <c r="F21" s="137"/>
      <c r="G21" s="138"/>
      <c r="H21" s="139"/>
      <c r="I21" s="140"/>
      <c r="J21" s="137"/>
      <c r="K21" s="137"/>
    </row>
    <row r="22" spans="1:11" s="135" customFormat="1" ht="35.1" customHeight="1" x14ac:dyDescent="0.25">
      <c r="A22" s="136"/>
      <c r="B22" s="137"/>
      <c r="C22" s="137"/>
      <c r="D22" s="136"/>
      <c r="E22" s="137"/>
      <c r="F22" s="137"/>
      <c r="G22" s="138"/>
      <c r="H22" s="139"/>
      <c r="I22" s="140"/>
      <c r="J22" s="137"/>
      <c r="K22" s="137"/>
    </row>
    <row r="23" spans="1:11" s="135" customFormat="1" ht="35.1" customHeight="1" x14ac:dyDescent="0.25">
      <c r="A23" s="136"/>
      <c r="B23" s="137"/>
      <c r="C23" s="137"/>
      <c r="D23" s="136"/>
      <c r="E23" s="137"/>
      <c r="F23" s="137"/>
      <c r="G23" s="138"/>
      <c r="H23" s="139"/>
      <c r="I23" s="140"/>
      <c r="J23" s="137"/>
      <c r="K23" s="137"/>
    </row>
    <row r="24" spans="1:11" s="135" customFormat="1" ht="35.1" customHeight="1" x14ac:dyDescent="0.25">
      <c r="A24" s="136"/>
      <c r="B24" s="137"/>
      <c r="C24" s="137"/>
      <c r="D24" s="136"/>
      <c r="E24" s="137"/>
      <c r="F24" s="137"/>
      <c r="G24" s="138"/>
      <c r="H24" s="139"/>
      <c r="I24" s="140"/>
      <c r="J24" s="137"/>
      <c r="K24" s="137"/>
    </row>
    <row r="25" spans="1:11" s="135" customFormat="1" ht="35.1" customHeight="1" x14ac:dyDescent="0.25">
      <c r="A25" s="136"/>
      <c r="B25" s="137"/>
      <c r="C25" s="137"/>
      <c r="D25" s="136"/>
      <c r="E25" s="137"/>
      <c r="F25" s="137"/>
      <c r="G25" s="138"/>
      <c r="H25" s="139"/>
      <c r="I25" s="140"/>
      <c r="J25" s="137"/>
      <c r="K25" s="137"/>
    </row>
    <row r="26" spans="1:11" s="135" customFormat="1" ht="35.1" customHeight="1" x14ac:dyDescent="0.25">
      <c r="A26" s="136"/>
      <c r="B26" s="137"/>
      <c r="C26" s="137"/>
      <c r="D26" s="136"/>
      <c r="E26" s="137"/>
      <c r="F26" s="137"/>
      <c r="G26" s="138"/>
      <c r="H26" s="139"/>
      <c r="I26" s="140"/>
      <c r="J26" s="137"/>
      <c r="K26" s="137"/>
    </row>
    <row r="27" spans="1:11" s="135" customFormat="1" ht="35.1" customHeight="1" x14ac:dyDescent="0.25">
      <c r="A27" s="136"/>
      <c r="B27" s="137"/>
      <c r="C27" s="137"/>
      <c r="D27" s="136"/>
      <c r="E27" s="137"/>
      <c r="F27" s="137"/>
      <c r="G27" s="138"/>
      <c r="H27" s="139"/>
      <c r="I27" s="140"/>
      <c r="J27" s="137"/>
      <c r="K27" s="137"/>
    </row>
    <row r="28" spans="1:11" s="135" customFormat="1" ht="35.1" customHeight="1" x14ac:dyDescent="0.25">
      <c r="A28" s="136"/>
      <c r="B28" s="137"/>
      <c r="C28" s="137"/>
      <c r="D28" s="136"/>
      <c r="E28" s="137"/>
      <c r="F28" s="137"/>
      <c r="G28" s="138"/>
      <c r="H28" s="139"/>
      <c r="I28" s="140"/>
      <c r="J28" s="137"/>
      <c r="K28" s="137"/>
    </row>
    <row r="29" spans="1:11" s="135" customFormat="1" ht="35.1" customHeight="1" x14ac:dyDescent="0.25">
      <c r="A29" s="136"/>
      <c r="B29" s="137"/>
      <c r="C29" s="137"/>
      <c r="D29" s="136"/>
      <c r="E29" s="137"/>
      <c r="F29" s="137"/>
      <c r="G29" s="138"/>
      <c r="H29" s="139"/>
      <c r="I29" s="140"/>
      <c r="J29" s="137"/>
      <c r="K29" s="137"/>
    </row>
    <row r="30" spans="1:11" s="135" customFormat="1" ht="35.1" customHeight="1" x14ac:dyDescent="0.25">
      <c r="A30" s="136"/>
      <c r="B30" s="137"/>
      <c r="C30" s="137"/>
      <c r="D30" s="136"/>
      <c r="E30" s="137"/>
      <c r="F30" s="137"/>
      <c r="G30" s="138"/>
      <c r="H30" s="139"/>
      <c r="I30" s="140"/>
      <c r="J30" s="137"/>
      <c r="K30" s="137"/>
    </row>
    <row r="31" spans="1:11" s="135" customFormat="1" ht="35.1" customHeight="1" x14ac:dyDescent="0.25">
      <c r="A31" s="136"/>
      <c r="B31" s="137"/>
      <c r="C31" s="137"/>
      <c r="D31" s="136"/>
      <c r="E31" s="137"/>
      <c r="F31" s="137"/>
      <c r="G31" s="138"/>
      <c r="H31" s="139"/>
      <c r="I31" s="140"/>
      <c r="J31" s="137"/>
      <c r="K31" s="137"/>
    </row>
    <row r="32" spans="1:11" s="135" customFormat="1" ht="35.1" customHeight="1" x14ac:dyDescent="0.25">
      <c r="A32" s="136"/>
      <c r="B32" s="137"/>
      <c r="C32" s="137"/>
      <c r="D32" s="136"/>
      <c r="E32" s="137"/>
      <c r="F32" s="137"/>
      <c r="G32" s="138"/>
      <c r="H32" s="139"/>
      <c r="I32" s="140"/>
      <c r="J32" s="137"/>
      <c r="K32" s="137"/>
    </row>
    <row r="33" spans="1:11" s="135" customFormat="1" ht="35.1" customHeight="1" x14ac:dyDescent="0.25">
      <c r="A33" s="136"/>
      <c r="B33" s="137"/>
      <c r="C33" s="137"/>
      <c r="D33" s="136"/>
      <c r="E33" s="137"/>
      <c r="F33" s="137"/>
      <c r="G33" s="138"/>
      <c r="H33" s="139"/>
      <c r="I33" s="140"/>
      <c r="J33" s="137"/>
      <c r="K33" s="137"/>
    </row>
    <row r="34" spans="1:11" s="135" customFormat="1" ht="35.1" customHeight="1" x14ac:dyDescent="0.25">
      <c r="A34" s="136"/>
      <c r="B34" s="137"/>
      <c r="C34" s="137"/>
      <c r="D34" s="136"/>
      <c r="E34" s="137"/>
      <c r="F34" s="137"/>
      <c r="G34" s="138"/>
      <c r="H34" s="139"/>
      <c r="I34" s="140"/>
      <c r="J34" s="137"/>
      <c r="K34" s="137"/>
    </row>
    <row r="35" spans="1:11" s="135" customFormat="1" ht="35.1" customHeight="1" x14ac:dyDescent="0.25">
      <c r="A35" s="136"/>
      <c r="B35" s="137"/>
      <c r="C35" s="137"/>
      <c r="D35" s="136"/>
      <c r="E35" s="137"/>
      <c r="F35" s="137"/>
      <c r="G35" s="138"/>
      <c r="H35" s="139"/>
      <c r="I35" s="140"/>
      <c r="J35" s="137"/>
      <c r="K35" s="137"/>
    </row>
    <row r="36" spans="1:11" s="135" customFormat="1" ht="35.1" customHeight="1" x14ac:dyDescent="0.25">
      <c r="A36" s="136"/>
      <c r="B36" s="137"/>
      <c r="C36" s="137"/>
      <c r="D36" s="136"/>
      <c r="E36" s="137"/>
      <c r="F36" s="137"/>
      <c r="G36" s="138"/>
      <c r="H36" s="139"/>
      <c r="I36" s="140"/>
      <c r="J36" s="137"/>
      <c r="K36" s="137"/>
    </row>
    <row r="37" spans="1:11" s="135" customFormat="1" ht="35.1" customHeight="1" x14ac:dyDescent="0.25">
      <c r="A37" s="136"/>
      <c r="B37" s="137"/>
      <c r="C37" s="137"/>
      <c r="D37" s="136"/>
      <c r="E37" s="137"/>
      <c r="F37" s="137"/>
      <c r="G37" s="138"/>
      <c r="H37" s="139"/>
      <c r="I37" s="140"/>
      <c r="J37" s="137"/>
      <c r="K37" s="137"/>
    </row>
    <row r="38" spans="1:11" s="135" customFormat="1" ht="35.1" customHeight="1" x14ac:dyDescent="0.25">
      <c r="A38" s="141"/>
      <c r="B38" s="141"/>
      <c r="C38" s="142"/>
      <c r="D38" s="141"/>
      <c r="E38" s="141"/>
      <c r="F38" s="142"/>
      <c r="G38" s="142"/>
      <c r="H38" s="142"/>
      <c r="I38" s="142"/>
      <c r="J38" s="142"/>
      <c r="K38" s="142"/>
    </row>
    <row r="39" spans="1:11" s="135" customFormat="1" ht="35.1" customHeight="1" x14ac:dyDescent="0.25">
      <c r="A39" s="143"/>
      <c r="B39" s="143"/>
      <c r="D39" s="143"/>
      <c r="E39" s="143"/>
    </row>
    <row r="40" spans="1:11" s="135" customFormat="1" ht="35.1" customHeight="1" x14ac:dyDescent="0.25">
      <c r="B40" s="143"/>
      <c r="C40" s="143"/>
      <c r="D40" s="143"/>
    </row>
    <row r="41" spans="1:11" s="135" customFormat="1" ht="35.1" customHeight="1" x14ac:dyDescent="0.25">
      <c r="B41" s="144"/>
      <c r="C41" s="143"/>
      <c r="D41" s="143"/>
      <c r="H41" s="144"/>
    </row>
    <row r="42" spans="1:11" s="135" customFormat="1" ht="35.1" customHeight="1" x14ac:dyDescent="0.25">
      <c r="B42" s="134"/>
      <c r="C42" s="143"/>
      <c r="D42" s="145"/>
      <c r="H42" s="134"/>
      <c r="I42" s="143"/>
      <c r="J42" s="143"/>
    </row>
    <row r="43" spans="1:11" s="135" customFormat="1" ht="35.1" customHeight="1" x14ac:dyDescent="0.25">
      <c r="A43" s="146"/>
      <c r="B43" s="147"/>
      <c r="C43" s="147"/>
      <c r="D43" s="147"/>
      <c r="E43" s="146"/>
      <c r="F43" s="146"/>
      <c r="G43" s="146"/>
      <c r="H43" s="146"/>
      <c r="I43" s="146"/>
      <c r="J43" s="146"/>
      <c r="K43" s="146"/>
    </row>
    <row r="44" spans="1:11" s="135" customFormat="1" ht="35.1" customHeight="1" x14ac:dyDescent="0.25">
      <c r="B44" s="143"/>
      <c r="C44" s="143"/>
      <c r="D44" s="143"/>
    </row>
    <row r="45" spans="1:11" s="135" customFormat="1" ht="35.1" customHeight="1" x14ac:dyDescent="0.25">
      <c r="B45" s="143"/>
      <c r="C45" s="143"/>
      <c r="D45" s="143"/>
    </row>
    <row r="46" spans="1:11" s="132" customFormat="1" ht="15" x14ac:dyDescent="0.2">
      <c r="B46" s="133"/>
      <c r="C46" s="133"/>
      <c r="D46" s="133"/>
    </row>
    <row r="47" spans="1:11" s="132" customFormat="1" ht="15" x14ac:dyDescent="0.2">
      <c r="B47" s="133"/>
      <c r="C47" s="133"/>
      <c r="D47" s="133"/>
    </row>
    <row r="48" spans="1:11" s="132" customFormat="1" ht="15" x14ac:dyDescent="0.2">
      <c r="B48" s="133"/>
      <c r="C48" s="133"/>
      <c r="D48" s="133"/>
    </row>
    <row r="49" spans="2:4" s="132" customFormat="1" ht="15" x14ac:dyDescent="0.2">
      <c r="B49" s="133"/>
      <c r="C49" s="133"/>
      <c r="D49" s="133"/>
    </row>
    <row r="50" spans="2:4" s="132" customFormat="1" ht="15" x14ac:dyDescent="0.2">
      <c r="B50" s="133"/>
      <c r="C50" s="133"/>
      <c r="D50" s="133"/>
    </row>
    <row r="51" spans="2:4" s="132" customFormat="1" ht="15" x14ac:dyDescent="0.2">
      <c r="B51" s="133"/>
      <c r="C51" s="133"/>
      <c r="D51" s="133"/>
    </row>
    <row r="52" spans="2:4" s="132" customFormat="1" ht="15" x14ac:dyDescent="0.2">
      <c r="B52" s="133"/>
      <c r="C52" s="133"/>
      <c r="D52" s="133"/>
    </row>
    <row r="53" spans="2:4" s="132" customFormat="1" ht="15" x14ac:dyDescent="0.2">
      <c r="B53" s="133"/>
      <c r="C53" s="133"/>
      <c r="D53" s="133"/>
    </row>
    <row r="54" spans="2:4" s="132" customFormat="1" ht="15" x14ac:dyDescent="0.2">
      <c r="B54" s="133"/>
      <c r="C54" s="133"/>
      <c r="D54" s="133"/>
    </row>
    <row r="55" spans="2:4" s="132" customFormat="1" ht="15" x14ac:dyDescent="0.2">
      <c r="B55" s="133"/>
      <c r="C55" s="133"/>
      <c r="D55" s="133"/>
    </row>
    <row r="56" spans="2:4" s="132" customFormat="1" ht="15" x14ac:dyDescent="0.2">
      <c r="B56" s="133"/>
      <c r="C56" s="133"/>
      <c r="D56" s="133"/>
    </row>
    <row r="57" spans="2:4" s="132" customFormat="1" ht="15" x14ac:dyDescent="0.2">
      <c r="B57" s="133"/>
      <c r="C57" s="133"/>
      <c r="D57" s="133"/>
    </row>
    <row r="58" spans="2:4" s="132" customFormat="1" ht="15" x14ac:dyDescent="0.2">
      <c r="B58" s="133"/>
      <c r="C58" s="133"/>
      <c r="D58" s="133"/>
    </row>
    <row r="59" spans="2:4" s="132" customFormat="1" ht="15" x14ac:dyDescent="0.2">
      <c r="B59" s="133"/>
      <c r="C59" s="133"/>
      <c r="D59" s="133"/>
    </row>
    <row r="60" spans="2:4" s="132" customFormat="1" ht="15" x14ac:dyDescent="0.2">
      <c r="B60" s="133"/>
      <c r="C60" s="133"/>
      <c r="D60" s="133"/>
    </row>
    <row r="61" spans="2:4" s="132" customFormat="1" ht="15" x14ac:dyDescent="0.2">
      <c r="B61" s="133"/>
      <c r="C61" s="133"/>
      <c r="D61" s="133"/>
    </row>
    <row r="62" spans="2:4" s="132" customFormat="1" ht="15" x14ac:dyDescent="0.2">
      <c r="B62" s="133"/>
      <c r="C62" s="133"/>
      <c r="D62" s="133"/>
    </row>
    <row r="63" spans="2:4" s="132" customFormat="1" ht="15" x14ac:dyDescent="0.2">
      <c r="B63" s="133"/>
      <c r="C63" s="133"/>
      <c r="D63" s="133"/>
    </row>
    <row r="64" spans="2:4" s="132" customFormat="1" ht="15" x14ac:dyDescent="0.2">
      <c r="B64" s="133"/>
      <c r="C64" s="133"/>
      <c r="D64" s="133"/>
    </row>
    <row r="65" spans="2:4" s="132" customFormat="1" ht="15" x14ac:dyDescent="0.2">
      <c r="B65" s="133"/>
      <c r="C65" s="133"/>
      <c r="D65" s="133"/>
    </row>
    <row r="66" spans="2:4" s="132" customFormat="1" ht="15" x14ac:dyDescent="0.2">
      <c r="B66" s="133"/>
      <c r="C66" s="133"/>
      <c r="D66" s="133"/>
    </row>
    <row r="67" spans="2:4" s="132" customFormat="1" ht="15" x14ac:dyDescent="0.2">
      <c r="B67" s="133"/>
      <c r="C67" s="133"/>
      <c r="D67" s="133"/>
    </row>
    <row r="68" spans="2:4" s="132" customFormat="1" ht="15" x14ac:dyDescent="0.2">
      <c r="B68" s="133"/>
      <c r="C68" s="133"/>
      <c r="D68" s="133"/>
    </row>
    <row r="69" spans="2:4" s="132" customFormat="1" ht="15" x14ac:dyDescent="0.2">
      <c r="B69" s="133"/>
      <c r="C69" s="133"/>
      <c r="D69" s="133"/>
    </row>
    <row r="70" spans="2:4" s="132" customFormat="1" ht="15" x14ac:dyDescent="0.2">
      <c r="B70" s="133"/>
      <c r="C70" s="133"/>
      <c r="D70" s="133"/>
    </row>
    <row r="71" spans="2:4" s="132" customFormat="1" ht="15" x14ac:dyDescent="0.2">
      <c r="B71" s="133"/>
      <c r="C71" s="133"/>
      <c r="D71" s="133"/>
    </row>
  </sheetData>
  <sheetProtection algorithmName="SHA-512" hashValue="mSzYXkh12NHQlbUoDNJJ/AQrPbGc48813FxKWgwc2sG6UzKjZQUaruNu3xSpc3tFFNnRriFXlRjZMaQCB9457g==" saltValue="9AcFGvVIYoadhKWGNjEVQw==" spinCount="100000" sheet="1" objects="1" scenarios="1"/>
  <hyperlinks>
    <hyperlink ref="F2" location="Beschreibung!A6" display="Doku" xr:uid="{00000000-0004-0000-0600-000000000000}"/>
    <hyperlink ref="B2" location="Zentrale!A7" display="Zentrale" xr:uid="{00000000-0004-0000-0600-000001000000}"/>
    <hyperlink ref="D2" location="_1_!A1" display="Zeiterfassung" xr:uid="{00000000-0004-0000-0600-000002000000}"/>
    <hyperlink ref="B7" location="_1_!A7" display="_1_!A7" xr:uid="{00000000-0004-0000-0600-000003000000}"/>
    <hyperlink ref="B8" location="_2_!A7" display="_2_!A7" xr:uid="{00000000-0004-0000-0600-000004000000}"/>
    <hyperlink ref="B9" location="_3_!A7" display="_3_!A7" xr:uid="{00000000-0004-0000-0600-000005000000}"/>
    <hyperlink ref="B10" location="_4_!A7" display="_4_!A7" xr:uid="{00000000-0004-0000-0600-000006000000}"/>
    <hyperlink ref="B11" location="_5_!A7" display="_5_!A7" xr:uid="{00000000-0004-0000-0600-000007000000}"/>
  </hyperlinks>
  <printOptions horizontalCentered="1" verticalCentered="1"/>
  <pageMargins left="0.78740157480314965" right="0.78740157480314965" top="0.47244094488188981" bottom="0.59055118110236227" header="0.31496062992125984" footer="0.39370078740157483"/>
  <pageSetup paperSize="9" scale="92" orientation="landscape" blackAndWhite="1" horizontalDpi="300" verticalDpi="300" r:id="rId1"/>
  <headerFooter alignWithMargins="0">
    <oddHeader>&amp;R&amp;"Calibri,Standard"&amp;D</oddHeader>
    <oddFooter>&amp;C&amp;F &amp;A © Auvista Verlag München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27"/>
  <sheetViews>
    <sheetView showGridLines="0" showRowColHeaders="0" zoomScale="115" workbookViewId="0">
      <pane ySplit="5" topLeftCell="A6" activePane="bottomLeft" state="frozenSplit"/>
      <selection pane="bottomLeft" activeCell="A6" sqref="A6"/>
    </sheetView>
  </sheetViews>
  <sheetFormatPr baseColWidth="10" defaultRowHeight="12.75" x14ac:dyDescent="0.2"/>
  <cols>
    <col min="1" max="1" width="1.5703125" style="256" customWidth="1"/>
    <col min="2" max="2" width="12" style="276" customWidth="1"/>
    <col min="3" max="3" width="3.28515625" style="256" customWidth="1"/>
    <col min="4" max="4" width="11.42578125" style="256"/>
    <col min="5" max="5" width="5.140625" style="256" customWidth="1"/>
    <col min="6" max="6" width="11.42578125" style="256"/>
    <col min="7" max="7" width="15.42578125" style="256" customWidth="1"/>
    <col min="8" max="8" width="11.42578125" style="256"/>
    <col min="9" max="9" width="17.85546875" style="256" customWidth="1"/>
    <col min="10" max="16384" width="11.42578125" style="256"/>
  </cols>
  <sheetData>
    <row r="1" spans="1:9" ht="6" customHeight="1" thickBot="1" x14ac:dyDescent="0.3">
      <c r="A1" s="286" t="s">
        <v>17</v>
      </c>
      <c r="B1" s="261"/>
      <c r="C1" s="261"/>
      <c r="D1" s="261"/>
      <c r="E1" s="261"/>
      <c r="F1" s="262"/>
      <c r="G1" s="261"/>
      <c r="H1" s="261"/>
      <c r="I1" s="261"/>
    </row>
    <row r="2" spans="1:9" ht="15.75" x14ac:dyDescent="0.25">
      <c r="A2" s="261"/>
      <c r="B2" s="212" t="s">
        <v>27</v>
      </c>
      <c r="C2" s="261"/>
      <c r="D2" s="261"/>
      <c r="E2" s="261"/>
      <c r="F2" s="262"/>
      <c r="G2" s="212" t="s">
        <v>13</v>
      </c>
      <c r="H2" s="261"/>
      <c r="I2" s="261"/>
    </row>
    <row r="3" spans="1:9" ht="39.950000000000003" customHeight="1" x14ac:dyDescent="0.7">
      <c r="A3" s="261"/>
      <c r="B3" s="264"/>
      <c r="C3" s="261"/>
      <c r="D3" s="261"/>
      <c r="E3" s="261"/>
      <c r="F3" s="265" t="s">
        <v>188</v>
      </c>
      <c r="G3" s="261"/>
      <c r="H3" s="261"/>
      <c r="I3" s="263"/>
    </row>
    <row r="4" spans="1:9" ht="12.75" customHeight="1" x14ac:dyDescent="0.25">
      <c r="A4" s="261"/>
      <c r="B4" s="264"/>
      <c r="C4" s="261"/>
      <c r="D4" s="261"/>
      <c r="E4" s="261"/>
      <c r="F4" s="266" t="s">
        <v>117</v>
      </c>
      <c r="G4" s="261"/>
      <c r="H4" s="261"/>
      <c r="I4" s="263"/>
    </row>
    <row r="5" spans="1:9" ht="15" x14ac:dyDescent="0.25">
      <c r="A5" s="261"/>
      <c r="B5" s="264"/>
      <c r="C5" s="261"/>
      <c r="D5" s="261"/>
      <c r="E5" s="261"/>
      <c r="F5" s="266" t="s">
        <v>116</v>
      </c>
      <c r="G5" s="261"/>
      <c r="H5" s="261"/>
      <c r="I5" s="263"/>
    </row>
    <row r="6" spans="1:9" ht="6" customHeight="1" x14ac:dyDescent="0.25">
      <c r="A6" s="287" t="s">
        <v>17</v>
      </c>
      <c r="B6" s="264"/>
      <c r="C6" s="261"/>
      <c r="D6" s="261"/>
      <c r="E6" s="261"/>
      <c r="F6" s="261"/>
      <c r="G6" s="261"/>
      <c r="H6" s="261"/>
      <c r="I6" s="263"/>
    </row>
    <row r="7" spans="1:9" ht="18.75" x14ac:dyDescent="0.3">
      <c r="A7" s="261"/>
      <c r="B7" s="267"/>
      <c r="C7" s="261"/>
      <c r="D7" s="268" t="s">
        <v>115</v>
      </c>
      <c r="E7" s="261"/>
      <c r="F7" s="261"/>
      <c r="G7" s="261"/>
      <c r="H7" s="261"/>
      <c r="I7" s="263"/>
    </row>
    <row r="8" spans="1:9" x14ac:dyDescent="0.2">
      <c r="A8" s="261"/>
      <c r="B8" s="269"/>
      <c r="C8" s="261"/>
      <c r="D8" s="261" t="s">
        <v>176</v>
      </c>
      <c r="E8" s="261"/>
      <c r="F8" s="261"/>
      <c r="G8" s="261"/>
      <c r="H8" s="261"/>
      <c r="I8" s="263"/>
    </row>
    <row r="9" spans="1:9" ht="6" customHeight="1" x14ac:dyDescent="0.2">
      <c r="A9" s="261"/>
      <c r="B9" s="269"/>
      <c r="C9" s="261"/>
      <c r="D9" s="261"/>
      <c r="E9" s="261"/>
      <c r="F9" s="261"/>
      <c r="G9" s="261"/>
      <c r="H9" s="261"/>
      <c r="I9" s="263"/>
    </row>
    <row r="10" spans="1:9" ht="18.75" x14ac:dyDescent="0.3">
      <c r="A10" s="261"/>
      <c r="B10" s="269"/>
      <c r="C10" s="261" t="s">
        <v>114</v>
      </c>
      <c r="D10" s="270" t="s">
        <v>177</v>
      </c>
      <c r="E10" s="261"/>
      <c r="F10" s="261"/>
      <c r="G10" s="261"/>
      <c r="H10" s="261"/>
      <c r="I10" s="263"/>
    </row>
    <row r="11" spans="1:9" x14ac:dyDescent="0.2">
      <c r="A11" s="261"/>
      <c r="B11" s="269"/>
      <c r="C11" s="261"/>
      <c r="D11" s="261" t="s">
        <v>113</v>
      </c>
      <c r="E11" s="261"/>
      <c r="F11" s="261"/>
      <c r="G11" s="261"/>
      <c r="H11" s="261"/>
      <c r="I11" s="263"/>
    </row>
    <row r="12" spans="1:9" ht="12.75" customHeight="1" x14ac:dyDescent="0.2">
      <c r="A12" s="261"/>
      <c r="B12" s="269"/>
      <c r="C12" s="261"/>
      <c r="D12" s="261" t="s">
        <v>110</v>
      </c>
      <c r="E12" s="261"/>
      <c r="F12" s="261"/>
      <c r="G12" s="261"/>
      <c r="H12" s="261"/>
      <c r="I12" s="263"/>
    </row>
    <row r="13" spans="1:9" ht="6" customHeight="1" x14ac:dyDescent="0.2">
      <c r="A13" s="261"/>
      <c r="B13" s="269"/>
      <c r="C13" s="261"/>
      <c r="D13" s="261"/>
      <c r="E13" s="261"/>
      <c r="F13" s="261"/>
      <c r="G13" s="261"/>
      <c r="H13" s="261"/>
      <c r="I13" s="263"/>
    </row>
    <row r="14" spans="1:9" ht="18.75" x14ac:dyDescent="0.3">
      <c r="A14" s="261"/>
      <c r="B14" s="269"/>
      <c r="C14" s="261" t="s">
        <v>112</v>
      </c>
      <c r="D14" s="270" t="s">
        <v>178</v>
      </c>
      <c r="E14" s="261"/>
      <c r="F14" s="261"/>
      <c r="G14" s="261"/>
      <c r="H14" s="261"/>
      <c r="I14" s="263"/>
    </row>
    <row r="15" spans="1:9" x14ac:dyDescent="0.2">
      <c r="A15" s="261"/>
      <c r="B15" s="269"/>
      <c r="C15" s="261"/>
      <c r="D15" s="261" t="s">
        <v>111</v>
      </c>
      <c r="E15" s="261"/>
      <c r="F15" s="261"/>
      <c r="G15" s="261"/>
      <c r="H15" s="261"/>
      <c r="I15" s="263"/>
    </row>
    <row r="16" spans="1:9" x14ac:dyDescent="0.2">
      <c r="A16" s="261"/>
      <c r="B16" s="269"/>
      <c r="C16" s="261"/>
      <c r="D16" s="261" t="s">
        <v>110</v>
      </c>
      <c r="E16" s="261"/>
      <c r="F16" s="261"/>
      <c r="G16" s="261"/>
      <c r="H16" s="261"/>
      <c r="I16" s="263"/>
    </row>
    <row r="17" spans="1:9" x14ac:dyDescent="0.2">
      <c r="A17" s="261"/>
      <c r="B17" s="269"/>
      <c r="C17" s="261"/>
      <c r="D17" s="261" t="s">
        <v>109</v>
      </c>
      <c r="E17" s="261"/>
      <c r="F17" s="261"/>
      <c r="G17" s="261"/>
      <c r="H17" s="261"/>
      <c r="I17" s="263"/>
    </row>
    <row r="18" spans="1:9" x14ac:dyDescent="0.2">
      <c r="A18" s="261"/>
      <c r="B18" s="269"/>
      <c r="C18" s="261"/>
      <c r="D18" s="261" t="s">
        <v>179</v>
      </c>
      <c r="E18" s="261"/>
      <c r="F18" s="261"/>
      <c r="G18" s="261"/>
      <c r="H18" s="261"/>
      <c r="I18" s="263"/>
    </row>
    <row r="19" spans="1:9" ht="6" customHeight="1" x14ac:dyDescent="0.2">
      <c r="A19" s="261"/>
      <c r="B19" s="269"/>
      <c r="C19" s="261"/>
      <c r="D19" s="261"/>
      <c r="E19" s="261"/>
      <c r="F19" s="261"/>
      <c r="G19" s="261"/>
      <c r="H19" s="261"/>
      <c r="I19" s="263"/>
    </row>
    <row r="20" spans="1:9" ht="18.75" x14ac:dyDescent="0.3">
      <c r="A20" s="261"/>
      <c r="B20" s="269"/>
      <c r="C20" s="261" t="s">
        <v>108</v>
      </c>
      <c r="D20" s="270" t="s">
        <v>180</v>
      </c>
      <c r="E20" s="261"/>
      <c r="F20" s="261"/>
      <c r="G20" s="261"/>
      <c r="H20" s="261"/>
      <c r="I20" s="263"/>
    </row>
    <row r="21" spans="1:9" x14ac:dyDescent="0.2">
      <c r="A21" s="261"/>
      <c r="B21" s="269"/>
      <c r="C21" s="261"/>
      <c r="D21" s="261" t="s">
        <v>107</v>
      </c>
      <c r="E21" s="261"/>
      <c r="F21" s="261"/>
      <c r="G21" s="261"/>
      <c r="H21" s="261"/>
      <c r="I21" s="263"/>
    </row>
    <row r="22" spans="1:9" x14ac:dyDescent="0.2">
      <c r="A22" s="261"/>
      <c r="B22" s="269"/>
      <c r="C22" s="261"/>
      <c r="D22" s="261" t="s">
        <v>106</v>
      </c>
      <c r="E22" s="261"/>
      <c r="F22" s="261"/>
      <c r="G22" s="261"/>
      <c r="H22" s="261"/>
      <c r="I22" s="263"/>
    </row>
    <row r="23" spans="1:9" x14ac:dyDescent="0.2">
      <c r="A23" s="261"/>
      <c r="B23" s="269"/>
      <c r="C23" s="261"/>
      <c r="D23" s="261" t="s">
        <v>105</v>
      </c>
      <c r="E23" s="261"/>
      <c r="F23" s="261"/>
      <c r="G23" s="261"/>
      <c r="H23" s="261"/>
      <c r="I23" s="263"/>
    </row>
    <row r="24" spans="1:9" ht="6" customHeight="1" x14ac:dyDescent="0.2">
      <c r="A24" s="261"/>
      <c r="B24" s="269"/>
      <c r="C24" s="261"/>
      <c r="D24" s="261"/>
      <c r="E24" s="261"/>
      <c r="F24" s="261"/>
      <c r="G24" s="261"/>
      <c r="H24" s="261"/>
      <c r="I24" s="263"/>
    </row>
    <row r="25" spans="1:9" x14ac:dyDescent="0.2">
      <c r="A25" s="261"/>
      <c r="B25" s="269"/>
      <c r="C25" s="261"/>
      <c r="D25" s="261" t="s">
        <v>104</v>
      </c>
      <c r="E25" s="261"/>
      <c r="F25" s="261"/>
      <c r="G25" s="261"/>
      <c r="H25" s="261"/>
      <c r="I25" s="263"/>
    </row>
    <row r="26" spans="1:9" x14ac:dyDescent="0.2">
      <c r="A26" s="261"/>
      <c r="B26" s="269"/>
      <c r="C26" s="261"/>
      <c r="D26" s="261" t="s">
        <v>103</v>
      </c>
      <c r="E26" s="261"/>
      <c r="F26" s="261"/>
      <c r="G26" s="261"/>
      <c r="H26" s="261"/>
      <c r="I26" s="263"/>
    </row>
    <row r="27" spans="1:9" x14ac:dyDescent="0.2">
      <c r="A27" s="261"/>
      <c r="B27" s="269"/>
      <c r="C27" s="261"/>
      <c r="D27" s="261" t="s">
        <v>102</v>
      </c>
      <c r="E27" s="261"/>
      <c r="F27" s="261"/>
      <c r="G27" s="261"/>
      <c r="H27" s="261"/>
      <c r="I27" s="263"/>
    </row>
    <row r="28" spans="1:9" ht="6" customHeight="1" x14ac:dyDescent="0.2">
      <c r="A28" s="261"/>
      <c r="B28" s="269"/>
      <c r="C28" s="261"/>
      <c r="D28" s="261"/>
      <c r="E28" s="261"/>
      <c r="F28" s="261"/>
      <c r="G28" s="261"/>
      <c r="H28" s="261"/>
      <c r="I28" s="263"/>
    </row>
    <row r="29" spans="1:9" x14ac:dyDescent="0.2">
      <c r="A29" s="261"/>
      <c r="B29" s="269"/>
      <c r="C29" s="261" t="s">
        <v>101</v>
      </c>
      <c r="D29" s="261" t="s">
        <v>100</v>
      </c>
      <c r="E29" s="261"/>
      <c r="F29" s="261"/>
      <c r="G29" s="261"/>
      <c r="H29" s="261"/>
      <c r="I29" s="263"/>
    </row>
    <row r="30" spans="1:9" x14ac:dyDescent="0.2">
      <c r="A30" s="261"/>
      <c r="B30" s="269"/>
      <c r="C30" s="261"/>
      <c r="D30" s="261" t="s">
        <v>99</v>
      </c>
      <c r="E30" s="261"/>
      <c r="F30" s="261"/>
      <c r="G30" s="261"/>
      <c r="H30" s="261"/>
      <c r="I30" s="263"/>
    </row>
    <row r="31" spans="1:9" x14ac:dyDescent="0.2">
      <c r="A31" s="261"/>
      <c r="B31" s="269"/>
      <c r="C31" s="261"/>
      <c r="D31" s="261"/>
      <c r="E31" s="261"/>
      <c r="F31" s="261"/>
      <c r="G31" s="261"/>
      <c r="H31" s="261"/>
      <c r="I31" s="263"/>
    </row>
    <row r="32" spans="1:9" ht="18.75" x14ac:dyDescent="0.3">
      <c r="A32" s="261"/>
      <c r="B32" s="269"/>
      <c r="C32" s="261"/>
      <c r="D32" s="268" t="s">
        <v>98</v>
      </c>
      <c r="E32" s="261"/>
      <c r="F32" s="261"/>
      <c r="G32" s="261"/>
      <c r="H32" s="261"/>
      <c r="I32" s="263"/>
    </row>
    <row r="33" spans="1:9" x14ac:dyDescent="0.2">
      <c r="A33" s="261"/>
      <c r="B33" s="269"/>
      <c r="C33" s="261"/>
      <c r="D33" s="261" t="s">
        <v>186</v>
      </c>
      <c r="E33" s="261"/>
      <c r="F33" s="261"/>
      <c r="G33" s="261"/>
      <c r="H33" s="261"/>
      <c r="I33" s="263"/>
    </row>
    <row r="34" spans="1:9" x14ac:dyDescent="0.2">
      <c r="A34" s="261"/>
      <c r="B34" s="269"/>
      <c r="C34" s="261"/>
      <c r="D34" s="261" t="s">
        <v>97</v>
      </c>
      <c r="E34" s="261"/>
      <c r="F34" s="261"/>
      <c r="G34" s="261"/>
      <c r="H34" s="261"/>
      <c r="I34" s="263"/>
    </row>
    <row r="35" spans="1:9" x14ac:dyDescent="0.2">
      <c r="A35" s="261"/>
      <c r="B35" s="269"/>
      <c r="C35" s="261"/>
      <c r="D35" s="261" t="s">
        <v>96</v>
      </c>
      <c r="E35" s="261"/>
      <c r="F35" s="261"/>
      <c r="G35" s="261"/>
      <c r="H35" s="261"/>
      <c r="I35" s="263"/>
    </row>
    <row r="36" spans="1:9" x14ac:dyDescent="0.2">
      <c r="A36" s="261"/>
      <c r="B36" s="269"/>
      <c r="C36" s="261"/>
      <c r="D36" s="261" t="s">
        <v>95</v>
      </c>
      <c r="E36" s="261"/>
      <c r="F36" s="261"/>
      <c r="G36" s="261"/>
      <c r="H36" s="261"/>
      <c r="I36" s="263"/>
    </row>
    <row r="37" spans="1:9" x14ac:dyDescent="0.2">
      <c r="A37" s="261"/>
      <c r="B37" s="269"/>
      <c r="C37" s="261"/>
      <c r="D37" s="261" t="s">
        <v>94</v>
      </c>
      <c r="E37" s="261"/>
      <c r="F37" s="261"/>
      <c r="G37" s="261"/>
      <c r="H37" s="261"/>
      <c r="I37" s="263"/>
    </row>
    <row r="38" spans="1:9" x14ac:dyDescent="0.2">
      <c r="A38" s="261"/>
      <c r="B38" s="269"/>
      <c r="C38" s="261"/>
      <c r="D38" s="261" t="s">
        <v>93</v>
      </c>
      <c r="E38" s="261"/>
      <c r="F38" s="261"/>
      <c r="G38" s="261"/>
      <c r="H38" s="261"/>
      <c r="I38" s="263"/>
    </row>
    <row r="39" spans="1:9" x14ac:dyDescent="0.2">
      <c r="A39" s="261"/>
      <c r="B39" s="269"/>
      <c r="C39" s="261"/>
      <c r="D39" s="261" t="s">
        <v>92</v>
      </c>
      <c r="E39" s="261"/>
      <c r="F39" s="261"/>
      <c r="G39" s="261"/>
      <c r="H39" s="261"/>
      <c r="I39" s="263"/>
    </row>
    <row r="40" spans="1:9" x14ac:dyDescent="0.2">
      <c r="A40" s="261"/>
      <c r="B40" s="269"/>
      <c r="C40" s="261"/>
      <c r="D40" s="261"/>
      <c r="E40" s="261"/>
      <c r="F40" s="261"/>
      <c r="G40" s="261"/>
      <c r="H40" s="261"/>
      <c r="I40" s="263"/>
    </row>
    <row r="41" spans="1:9" ht="15.75" x14ac:dyDescent="0.25">
      <c r="A41" s="261"/>
      <c r="B41" s="271" t="s">
        <v>91</v>
      </c>
      <c r="C41" s="261"/>
      <c r="D41" s="261"/>
      <c r="E41" s="261"/>
      <c r="F41" s="261"/>
      <c r="G41" s="261"/>
      <c r="H41" s="261"/>
      <c r="I41" s="263"/>
    </row>
    <row r="42" spans="1:9" x14ac:dyDescent="0.2">
      <c r="A42" s="261"/>
      <c r="B42" s="269"/>
      <c r="C42" s="261"/>
      <c r="D42" s="261"/>
      <c r="E42" s="261"/>
      <c r="F42" s="261"/>
      <c r="G42" s="261"/>
      <c r="H42" s="261"/>
      <c r="I42" s="263"/>
    </row>
    <row r="43" spans="1:9" x14ac:dyDescent="0.2">
      <c r="A43" s="261"/>
      <c r="B43" s="269"/>
      <c r="C43" s="261" t="s">
        <v>90</v>
      </c>
      <c r="D43" s="261"/>
      <c r="E43" s="261"/>
      <c r="F43" s="261"/>
      <c r="G43" s="261"/>
      <c r="H43" s="261"/>
      <c r="I43" s="263"/>
    </row>
    <row r="44" spans="1:9" x14ac:dyDescent="0.2">
      <c r="A44" s="261"/>
      <c r="B44" s="269"/>
      <c r="C44" s="261" t="s">
        <v>89</v>
      </c>
      <c r="D44" s="261"/>
      <c r="E44" s="261"/>
      <c r="F44" s="261"/>
      <c r="G44" s="261"/>
      <c r="H44" s="261"/>
      <c r="I44" s="263"/>
    </row>
    <row r="45" spans="1:9" x14ac:dyDescent="0.2">
      <c r="A45" s="261"/>
      <c r="B45" s="269"/>
      <c r="C45" s="261" t="s">
        <v>88</v>
      </c>
      <c r="D45" s="261"/>
      <c r="E45" s="261"/>
      <c r="F45" s="261"/>
      <c r="G45" s="261"/>
      <c r="H45" s="261"/>
      <c r="I45" s="263"/>
    </row>
    <row r="46" spans="1:9" x14ac:dyDescent="0.2">
      <c r="A46" s="261"/>
      <c r="B46" s="269"/>
      <c r="C46" s="261" t="s">
        <v>87</v>
      </c>
      <c r="D46" s="261"/>
      <c r="E46" s="261"/>
      <c r="F46" s="261"/>
      <c r="G46" s="261"/>
      <c r="H46" s="261"/>
      <c r="I46" s="263"/>
    </row>
    <row r="47" spans="1:9" x14ac:dyDescent="0.2">
      <c r="A47" s="261"/>
      <c r="B47" s="269"/>
      <c r="C47" s="261" t="s">
        <v>86</v>
      </c>
      <c r="D47" s="261"/>
      <c r="E47" s="261"/>
      <c r="F47" s="261"/>
      <c r="G47" s="261"/>
      <c r="H47" s="261"/>
      <c r="I47" s="263"/>
    </row>
    <row r="48" spans="1:9" x14ac:dyDescent="0.2">
      <c r="A48" s="261"/>
      <c r="B48" s="269"/>
      <c r="C48" s="261" t="s">
        <v>85</v>
      </c>
      <c r="D48" s="261"/>
      <c r="E48" s="261"/>
      <c r="F48" s="261"/>
      <c r="G48" s="261"/>
      <c r="H48" s="261"/>
      <c r="I48" s="263"/>
    </row>
    <row r="49" spans="1:9" x14ac:dyDescent="0.2">
      <c r="A49" s="261"/>
      <c r="B49" s="269"/>
      <c r="C49" s="261" t="s">
        <v>84</v>
      </c>
      <c r="D49" s="261"/>
      <c r="E49" s="261"/>
      <c r="F49" s="261"/>
      <c r="G49" s="261"/>
      <c r="H49" s="261"/>
      <c r="I49" s="263"/>
    </row>
    <row r="50" spans="1:9" x14ac:dyDescent="0.2">
      <c r="A50" s="261"/>
      <c r="B50" s="269"/>
      <c r="C50" s="261" t="s">
        <v>83</v>
      </c>
      <c r="D50" s="261"/>
      <c r="E50" s="261"/>
      <c r="F50" s="261"/>
      <c r="G50" s="261"/>
      <c r="H50" s="261"/>
      <c r="I50" s="263"/>
    </row>
    <row r="51" spans="1:9" x14ac:dyDescent="0.2">
      <c r="A51" s="261"/>
      <c r="B51" s="269"/>
      <c r="C51" s="261" t="s">
        <v>82</v>
      </c>
      <c r="D51" s="261"/>
      <c r="E51" s="261"/>
      <c r="F51" s="261"/>
      <c r="G51" s="261"/>
      <c r="H51" s="261"/>
      <c r="I51" s="263"/>
    </row>
    <row r="52" spans="1:9" x14ac:dyDescent="0.2">
      <c r="A52" s="261"/>
      <c r="B52" s="269"/>
      <c r="C52" s="261" t="s">
        <v>81</v>
      </c>
      <c r="D52" s="261"/>
      <c r="E52" s="261"/>
      <c r="F52" s="261"/>
      <c r="G52" s="261"/>
      <c r="H52" s="261"/>
      <c r="I52" s="263"/>
    </row>
    <row r="53" spans="1:9" x14ac:dyDescent="0.2">
      <c r="A53" s="261"/>
      <c r="B53" s="269"/>
      <c r="C53" s="261" t="s">
        <v>80</v>
      </c>
      <c r="D53" s="261"/>
      <c r="E53" s="261"/>
      <c r="F53" s="261"/>
      <c r="G53" s="261"/>
      <c r="H53" s="261"/>
      <c r="I53" s="263"/>
    </row>
    <row r="54" spans="1:9" ht="13.5" thickBot="1" x14ac:dyDescent="0.25">
      <c r="A54" s="261"/>
      <c r="B54" s="269"/>
      <c r="C54" s="261"/>
      <c r="D54" s="261"/>
      <c r="E54" s="261"/>
      <c r="F54" s="261"/>
      <c r="G54" s="261"/>
      <c r="H54" s="261"/>
      <c r="I54" s="263"/>
    </row>
    <row r="55" spans="1:9" x14ac:dyDescent="0.2">
      <c r="A55" s="261"/>
      <c r="B55" s="212" t="s">
        <v>13</v>
      </c>
      <c r="C55" s="261"/>
      <c r="D55" s="261" t="s">
        <v>79</v>
      </c>
      <c r="E55" s="261"/>
      <c r="F55" s="261"/>
      <c r="G55" s="261"/>
      <c r="H55" s="261"/>
      <c r="I55" s="263"/>
    </row>
    <row r="56" spans="1:9" x14ac:dyDescent="0.2">
      <c r="A56" s="261"/>
      <c r="B56" s="269"/>
      <c r="C56" s="261"/>
      <c r="D56" s="261" t="s">
        <v>78</v>
      </c>
      <c r="E56" s="261"/>
      <c r="F56" s="261"/>
      <c r="G56" s="261"/>
      <c r="H56" s="261"/>
      <c r="I56" s="263"/>
    </row>
    <row r="57" spans="1:9" x14ac:dyDescent="0.2">
      <c r="A57" s="261"/>
      <c r="B57" s="269"/>
      <c r="C57" s="261"/>
      <c r="D57" s="261" t="s">
        <v>77</v>
      </c>
      <c r="E57" s="261"/>
      <c r="F57" s="261"/>
      <c r="G57" s="261"/>
      <c r="H57" s="261"/>
      <c r="I57" s="263"/>
    </row>
    <row r="58" spans="1:9" x14ac:dyDescent="0.2">
      <c r="A58" s="261"/>
      <c r="B58" s="269"/>
      <c r="C58" s="261"/>
      <c r="D58" s="261"/>
      <c r="E58" s="261"/>
      <c r="F58" s="261"/>
      <c r="G58" s="261"/>
      <c r="H58" s="261"/>
      <c r="I58" s="263"/>
    </row>
    <row r="59" spans="1:9" x14ac:dyDescent="0.2">
      <c r="A59" s="261"/>
      <c r="B59" s="269"/>
      <c r="C59" s="261" t="s">
        <v>76</v>
      </c>
      <c r="D59" s="261"/>
      <c r="E59" s="261" t="s">
        <v>75</v>
      </c>
      <c r="F59" s="261"/>
      <c r="G59" s="261"/>
      <c r="H59" s="261"/>
      <c r="I59" s="263"/>
    </row>
    <row r="60" spans="1:9" x14ac:dyDescent="0.2">
      <c r="A60" s="261"/>
      <c r="B60" s="269"/>
      <c r="C60" s="261"/>
      <c r="D60" s="261"/>
      <c r="E60" s="261" t="s">
        <v>74</v>
      </c>
      <c r="F60" s="261"/>
      <c r="G60" s="261"/>
      <c r="H60" s="261"/>
      <c r="I60" s="263"/>
    </row>
    <row r="61" spans="1:9" x14ac:dyDescent="0.2">
      <c r="A61" s="261"/>
      <c r="B61" s="269"/>
      <c r="C61" s="261"/>
      <c r="D61" s="261"/>
      <c r="E61" s="261"/>
      <c r="F61" s="261" t="s">
        <v>65</v>
      </c>
      <c r="G61" s="261" t="s">
        <v>73</v>
      </c>
      <c r="H61" s="261"/>
      <c r="I61" s="263"/>
    </row>
    <row r="62" spans="1:9" x14ac:dyDescent="0.2">
      <c r="A62" s="261"/>
      <c r="B62" s="269"/>
      <c r="C62" s="261"/>
      <c r="D62" s="261"/>
      <c r="E62" s="261"/>
      <c r="F62" s="261"/>
      <c r="G62" s="261" t="s">
        <v>72</v>
      </c>
      <c r="H62" s="261"/>
      <c r="I62" s="263"/>
    </row>
    <row r="63" spans="1:9" x14ac:dyDescent="0.2">
      <c r="A63" s="261"/>
      <c r="B63" s="269"/>
      <c r="C63" s="261"/>
      <c r="D63" s="261"/>
      <c r="E63" s="261"/>
      <c r="F63" s="261"/>
      <c r="G63" s="261"/>
      <c r="H63" s="261"/>
      <c r="I63" s="263"/>
    </row>
    <row r="64" spans="1:9" x14ac:dyDescent="0.2">
      <c r="A64" s="261"/>
      <c r="B64" s="269"/>
      <c r="C64" s="261" t="s">
        <v>71</v>
      </c>
      <c r="D64" s="261"/>
      <c r="E64" s="261" t="s">
        <v>70</v>
      </c>
      <c r="F64" s="261"/>
      <c r="G64" s="261"/>
      <c r="H64" s="261"/>
      <c r="I64" s="263"/>
    </row>
    <row r="65" spans="1:9" x14ac:dyDescent="0.2">
      <c r="A65" s="261"/>
      <c r="B65" s="269"/>
      <c r="C65" s="261"/>
      <c r="D65" s="261"/>
      <c r="E65" s="261" t="s">
        <v>69</v>
      </c>
      <c r="F65" s="261"/>
      <c r="G65" s="261"/>
      <c r="H65" s="261"/>
      <c r="I65" s="263"/>
    </row>
    <row r="66" spans="1:9" x14ac:dyDescent="0.2">
      <c r="A66" s="261"/>
      <c r="B66" s="269"/>
      <c r="C66" s="261"/>
      <c r="D66" s="261"/>
      <c r="E66" s="261" t="s">
        <v>68</v>
      </c>
      <c r="F66" s="261"/>
      <c r="G66" s="261"/>
      <c r="H66" s="261"/>
      <c r="I66" s="263"/>
    </row>
    <row r="67" spans="1:9" x14ac:dyDescent="0.2">
      <c r="A67" s="261"/>
      <c r="B67" s="269"/>
      <c r="C67" s="261"/>
      <c r="D67" s="261"/>
      <c r="E67" s="261" t="s">
        <v>67</v>
      </c>
      <c r="F67" s="261"/>
      <c r="G67" s="261"/>
      <c r="H67" s="261"/>
      <c r="I67" s="263"/>
    </row>
    <row r="68" spans="1:9" x14ac:dyDescent="0.2">
      <c r="A68" s="261"/>
      <c r="B68" s="269"/>
      <c r="C68" s="261"/>
      <c r="D68" s="261"/>
      <c r="E68" s="261" t="s">
        <v>66</v>
      </c>
      <c r="F68" s="261"/>
      <c r="G68" s="261"/>
      <c r="H68" s="261"/>
      <c r="I68" s="263"/>
    </row>
    <row r="69" spans="1:9" x14ac:dyDescent="0.2">
      <c r="A69" s="261"/>
      <c r="B69" s="269"/>
      <c r="C69" s="261"/>
      <c r="D69" s="261"/>
      <c r="E69" s="261"/>
      <c r="F69" s="261" t="s">
        <v>65</v>
      </c>
      <c r="G69" s="261" t="s">
        <v>64</v>
      </c>
      <c r="H69" s="261"/>
      <c r="I69" s="263"/>
    </row>
    <row r="70" spans="1:9" x14ac:dyDescent="0.2">
      <c r="A70" s="261"/>
      <c r="B70" s="269"/>
      <c r="C70" s="261"/>
      <c r="D70" s="261"/>
      <c r="E70" s="261"/>
      <c r="F70" s="261"/>
      <c r="G70" s="261" t="s">
        <v>63</v>
      </c>
      <c r="H70" s="261"/>
      <c r="I70" s="263"/>
    </row>
    <row r="71" spans="1:9" x14ac:dyDescent="0.2">
      <c r="A71" s="261"/>
      <c r="B71" s="269"/>
      <c r="C71" s="261"/>
      <c r="D71" s="261"/>
      <c r="E71" s="261"/>
      <c r="F71" s="261"/>
      <c r="G71" s="261" t="s">
        <v>62</v>
      </c>
      <c r="H71" s="261"/>
      <c r="I71" s="263"/>
    </row>
    <row r="72" spans="1:9" x14ac:dyDescent="0.2">
      <c r="A72" s="261"/>
      <c r="B72" s="269"/>
      <c r="C72" s="261"/>
      <c r="D72" s="261"/>
      <c r="E72" s="261"/>
      <c r="F72" s="261"/>
      <c r="G72" s="261" t="s">
        <v>61</v>
      </c>
      <c r="H72" s="261"/>
      <c r="I72" s="263"/>
    </row>
    <row r="73" spans="1:9" x14ac:dyDescent="0.2">
      <c r="A73" s="261"/>
      <c r="B73" s="269"/>
      <c r="C73" s="261"/>
      <c r="D73" s="261"/>
      <c r="E73" s="261"/>
      <c r="F73" s="261"/>
      <c r="G73" s="261"/>
      <c r="H73" s="261"/>
      <c r="I73" s="263"/>
    </row>
    <row r="74" spans="1:9" x14ac:dyDescent="0.2">
      <c r="A74" s="261"/>
      <c r="B74" s="269"/>
      <c r="C74" s="261" t="s">
        <v>60</v>
      </c>
      <c r="D74" s="261"/>
      <c r="E74" s="261" t="s">
        <v>59</v>
      </c>
      <c r="F74" s="261"/>
      <c r="G74" s="261"/>
      <c r="H74" s="261"/>
      <c r="I74" s="263"/>
    </row>
    <row r="75" spans="1:9" x14ac:dyDescent="0.2">
      <c r="A75" s="261"/>
      <c r="B75" s="269"/>
      <c r="C75" s="261"/>
      <c r="D75" s="261"/>
      <c r="E75" s="261" t="s">
        <v>58</v>
      </c>
      <c r="F75" s="261"/>
      <c r="G75" s="261"/>
      <c r="H75" s="261"/>
      <c r="I75" s="263"/>
    </row>
    <row r="76" spans="1:9" x14ac:dyDescent="0.2">
      <c r="A76" s="261"/>
      <c r="B76" s="269"/>
      <c r="C76" s="261"/>
      <c r="D76" s="261"/>
      <c r="E76" s="261" t="s">
        <v>57</v>
      </c>
      <c r="F76" s="261"/>
      <c r="G76" s="261"/>
      <c r="H76" s="261"/>
      <c r="I76" s="263"/>
    </row>
    <row r="77" spans="1:9" x14ac:dyDescent="0.2">
      <c r="A77" s="261"/>
      <c r="B77" s="269"/>
      <c r="C77" s="261"/>
      <c r="D77" s="261"/>
      <c r="E77" s="261"/>
      <c r="F77" s="261"/>
      <c r="G77" s="261"/>
      <c r="H77" s="261"/>
      <c r="I77" s="263"/>
    </row>
    <row r="78" spans="1:9" x14ac:dyDescent="0.2">
      <c r="A78" s="261"/>
      <c r="B78" s="269"/>
      <c r="C78" s="261" t="s">
        <v>56</v>
      </c>
      <c r="D78" s="261"/>
      <c r="E78" s="261"/>
      <c r="F78" s="261"/>
      <c r="G78" s="261"/>
      <c r="H78" s="261"/>
      <c r="I78" s="263"/>
    </row>
    <row r="79" spans="1:9" x14ac:dyDescent="0.2">
      <c r="A79" s="261"/>
      <c r="B79" s="269"/>
      <c r="C79" s="261"/>
      <c r="D79" s="261"/>
      <c r="E79" s="261"/>
      <c r="F79" s="261"/>
      <c r="G79" s="261"/>
      <c r="H79" s="261"/>
      <c r="I79" s="263"/>
    </row>
    <row r="80" spans="1:9" x14ac:dyDescent="0.2">
      <c r="A80" s="261"/>
      <c r="B80" s="269"/>
      <c r="C80" s="261" t="s">
        <v>55</v>
      </c>
      <c r="D80" s="261"/>
      <c r="E80" s="261" t="s">
        <v>54</v>
      </c>
      <c r="F80" s="261"/>
      <c r="G80" s="261"/>
      <c r="H80" s="261"/>
      <c r="I80" s="263"/>
    </row>
    <row r="81" spans="1:9" x14ac:dyDescent="0.2">
      <c r="A81" s="261"/>
      <c r="B81" s="269"/>
      <c r="C81" s="261"/>
      <c r="D81" s="261"/>
      <c r="E81" s="261"/>
      <c r="F81" s="261"/>
      <c r="G81" s="261"/>
      <c r="H81" s="261"/>
      <c r="I81" s="263"/>
    </row>
    <row r="82" spans="1:9" x14ac:dyDescent="0.2">
      <c r="A82" s="261"/>
      <c r="B82" s="269"/>
      <c r="C82" s="261" t="s">
        <v>53</v>
      </c>
      <c r="D82" s="261"/>
      <c r="E82" s="261" t="s">
        <v>52</v>
      </c>
      <c r="F82" s="261"/>
      <c r="G82" s="261"/>
      <c r="H82" s="261"/>
      <c r="I82" s="263"/>
    </row>
    <row r="83" spans="1:9" x14ac:dyDescent="0.2">
      <c r="A83" s="261"/>
      <c r="B83" s="269"/>
      <c r="C83" s="261"/>
      <c r="D83" s="261"/>
      <c r="E83" s="261"/>
      <c r="F83" s="261"/>
      <c r="G83" s="261"/>
      <c r="H83" s="261"/>
      <c r="I83" s="263"/>
    </row>
    <row r="84" spans="1:9" x14ac:dyDescent="0.2">
      <c r="A84" s="261"/>
      <c r="B84" s="269"/>
      <c r="C84" s="261" t="s">
        <v>10</v>
      </c>
      <c r="D84" s="261"/>
      <c r="E84" s="261" t="s">
        <v>51</v>
      </c>
      <c r="F84" s="261"/>
      <c r="G84" s="261"/>
      <c r="H84" s="261"/>
      <c r="I84" s="263"/>
    </row>
    <row r="85" spans="1:9" x14ac:dyDescent="0.2">
      <c r="A85" s="261"/>
      <c r="B85" s="269"/>
      <c r="C85" s="261"/>
      <c r="D85" s="261"/>
      <c r="E85" s="261" t="s">
        <v>50</v>
      </c>
      <c r="F85" s="261"/>
      <c r="G85" s="261"/>
      <c r="H85" s="261"/>
      <c r="I85" s="263"/>
    </row>
    <row r="86" spans="1:9" x14ac:dyDescent="0.2">
      <c r="A86" s="261"/>
      <c r="B86" s="269"/>
      <c r="C86" s="261"/>
      <c r="D86" s="261"/>
      <c r="E86" s="261"/>
      <c r="F86" s="261"/>
      <c r="G86" s="261"/>
      <c r="H86" s="261"/>
      <c r="I86" s="263"/>
    </row>
    <row r="87" spans="1:9" x14ac:dyDescent="0.2">
      <c r="A87" s="261"/>
      <c r="B87" s="269"/>
      <c r="C87" s="261" t="s">
        <v>49</v>
      </c>
      <c r="D87" s="261"/>
      <c r="E87" s="261"/>
      <c r="F87" s="261"/>
      <c r="G87" s="261"/>
      <c r="H87" s="261"/>
      <c r="I87" s="263"/>
    </row>
    <row r="88" spans="1:9" x14ac:dyDescent="0.2">
      <c r="A88" s="261"/>
      <c r="B88" s="269"/>
      <c r="C88" s="261" t="s">
        <v>42</v>
      </c>
      <c r="D88" s="261"/>
      <c r="E88" s="261" t="s">
        <v>47</v>
      </c>
      <c r="F88" s="261"/>
      <c r="G88" s="261"/>
      <c r="H88" s="261"/>
      <c r="I88" s="263"/>
    </row>
    <row r="89" spans="1:9" x14ac:dyDescent="0.2">
      <c r="A89" s="261"/>
      <c r="B89" s="269"/>
      <c r="C89" s="261"/>
      <c r="D89" s="261"/>
      <c r="E89" s="261" t="s">
        <v>48</v>
      </c>
      <c r="F89" s="261"/>
      <c r="G89" s="261"/>
      <c r="H89" s="261"/>
      <c r="I89" s="263"/>
    </row>
    <row r="90" spans="1:9" x14ac:dyDescent="0.2">
      <c r="A90" s="261"/>
      <c r="B90" s="269"/>
      <c r="C90" s="261" t="s">
        <v>40</v>
      </c>
      <c r="D90" s="261"/>
      <c r="E90" s="261" t="s">
        <v>47</v>
      </c>
      <c r="F90" s="261"/>
      <c r="G90" s="261"/>
      <c r="H90" s="261"/>
      <c r="I90" s="263"/>
    </row>
    <row r="91" spans="1:9" x14ac:dyDescent="0.2">
      <c r="A91" s="261"/>
      <c r="B91" s="269"/>
      <c r="C91" s="261"/>
      <c r="D91" s="261"/>
      <c r="E91" s="261" t="s">
        <v>46</v>
      </c>
      <c r="F91" s="261"/>
      <c r="G91" s="261"/>
      <c r="H91" s="261"/>
      <c r="I91" s="263"/>
    </row>
    <row r="92" spans="1:9" x14ac:dyDescent="0.2">
      <c r="A92" s="261"/>
      <c r="B92" s="269"/>
      <c r="C92" s="261" t="s">
        <v>38</v>
      </c>
      <c r="D92" s="261"/>
      <c r="E92" s="261" t="s">
        <v>45</v>
      </c>
      <c r="F92" s="261"/>
      <c r="G92" s="261"/>
      <c r="H92" s="261"/>
      <c r="I92" s="263"/>
    </row>
    <row r="93" spans="1:9" x14ac:dyDescent="0.2">
      <c r="A93" s="261"/>
      <c r="B93" s="269"/>
      <c r="C93" s="261"/>
      <c r="D93" s="261"/>
      <c r="E93" s="261" t="s">
        <v>44</v>
      </c>
      <c r="F93" s="261"/>
      <c r="G93" s="261"/>
      <c r="H93" s="261"/>
      <c r="I93" s="263"/>
    </row>
    <row r="94" spans="1:9" x14ac:dyDescent="0.2">
      <c r="A94" s="261"/>
      <c r="B94" s="269"/>
      <c r="C94" s="261"/>
      <c r="D94" s="261"/>
      <c r="E94" s="261"/>
      <c r="F94" s="261"/>
      <c r="G94" s="261"/>
      <c r="H94" s="261"/>
      <c r="I94" s="263"/>
    </row>
    <row r="95" spans="1:9" x14ac:dyDescent="0.2">
      <c r="A95" s="261"/>
      <c r="B95" s="269"/>
      <c r="C95" s="261" t="s">
        <v>43</v>
      </c>
      <c r="D95" s="261"/>
      <c r="E95" s="261"/>
      <c r="F95" s="261"/>
      <c r="G95" s="261"/>
      <c r="H95" s="261"/>
      <c r="I95" s="263"/>
    </row>
    <row r="96" spans="1:9" x14ac:dyDescent="0.2">
      <c r="A96" s="261"/>
      <c r="B96" s="269"/>
      <c r="C96" s="261" t="s">
        <v>42</v>
      </c>
      <c r="D96" s="261"/>
      <c r="E96" s="261" t="s">
        <v>41</v>
      </c>
      <c r="F96" s="261"/>
      <c r="G96" s="261"/>
      <c r="H96" s="261"/>
      <c r="I96" s="263"/>
    </row>
    <row r="97" spans="1:9" x14ac:dyDescent="0.2">
      <c r="A97" s="261"/>
      <c r="B97" s="269"/>
      <c r="C97" s="261" t="s">
        <v>40</v>
      </c>
      <c r="D97" s="261"/>
      <c r="E97" s="261" t="s">
        <v>39</v>
      </c>
      <c r="F97" s="261"/>
      <c r="G97" s="261"/>
      <c r="H97" s="261"/>
      <c r="I97" s="263"/>
    </row>
    <row r="98" spans="1:9" x14ac:dyDescent="0.2">
      <c r="A98" s="261"/>
      <c r="B98" s="269"/>
      <c r="C98" s="261" t="s">
        <v>38</v>
      </c>
      <c r="D98" s="261"/>
      <c r="E98" s="261" t="s">
        <v>37</v>
      </c>
      <c r="F98" s="261"/>
      <c r="G98" s="261"/>
      <c r="H98" s="261"/>
      <c r="I98" s="263"/>
    </row>
    <row r="99" spans="1:9" x14ac:dyDescent="0.2">
      <c r="A99" s="261"/>
      <c r="B99" s="269"/>
      <c r="C99" s="261"/>
      <c r="D99" s="261"/>
      <c r="E99" s="261" t="s">
        <v>36</v>
      </c>
      <c r="F99" s="261"/>
      <c r="G99" s="261"/>
      <c r="H99" s="261"/>
      <c r="I99" s="263"/>
    </row>
    <row r="100" spans="1:9" x14ac:dyDescent="0.2">
      <c r="A100" s="261"/>
      <c r="B100" s="269"/>
      <c r="C100" s="261"/>
      <c r="D100" s="261"/>
      <c r="E100" s="261"/>
      <c r="F100" s="261"/>
      <c r="G100" s="261"/>
      <c r="H100" s="261"/>
      <c r="I100" s="263"/>
    </row>
    <row r="101" spans="1:9" x14ac:dyDescent="0.2">
      <c r="A101" s="261"/>
      <c r="B101" s="269"/>
      <c r="C101" s="261" t="s">
        <v>35</v>
      </c>
      <c r="D101" s="261"/>
      <c r="E101" s="261" t="s">
        <v>34</v>
      </c>
      <c r="F101" s="261"/>
      <c r="G101" s="261"/>
      <c r="H101" s="261"/>
      <c r="I101" s="263"/>
    </row>
    <row r="102" spans="1:9" x14ac:dyDescent="0.2">
      <c r="A102" s="261"/>
      <c r="B102" s="269"/>
      <c r="C102" s="261"/>
      <c r="D102" s="261"/>
      <c r="E102" s="261" t="s">
        <v>33</v>
      </c>
      <c r="F102" s="261"/>
      <c r="G102" s="261"/>
      <c r="H102" s="261"/>
      <c r="I102" s="263"/>
    </row>
    <row r="103" spans="1:9" x14ac:dyDescent="0.2">
      <c r="A103" s="261"/>
      <c r="B103" s="269"/>
      <c r="C103" s="261"/>
      <c r="D103" s="261"/>
      <c r="E103" s="261" t="s">
        <v>32</v>
      </c>
      <c r="F103" s="261"/>
      <c r="G103" s="261"/>
      <c r="H103" s="261"/>
      <c r="I103" s="263"/>
    </row>
    <row r="104" spans="1:9" ht="13.5" thickBot="1" x14ac:dyDescent="0.25">
      <c r="A104" s="261"/>
      <c r="B104" s="269"/>
      <c r="C104" s="261"/>
      <c r="D104" s="261"/>
      <c r="E104" s="261"/>
      <c r="F104" s="261"/>
      <c r="G104" s="261"/>
      <c r="H104" s="261"/>
      <c r="I104" s="263"/>
    </row>
    <row r="105" spans="1:9" x14ac:dyDescent="0.2">
      <c r="A105" s="261"/>
      <c r="B105" s="272" t="s">
        <v>144</v>
      </c>
      <c r="C105" s="261"/>
      <c r="D105" s="261" t="s">
        <v>158</v>
      </c>
      <c r="E105" s="261"/>
      <c r="F105" s="261"/>
      <c r="G105" s="261"/>
      <c r="H105" s="261"/>
      <c r="I105" s="263"/>
    </row>
    <row r="106" spans="1:9" ht="13.5" thickBot="1" x14ac:dyDescent="0.25">
      <c r="A106" s="261"/>
      <c r="B106" s="269"/>
      <c r="C106" s="261"/>
      <c r="D106" s="261"/>
      <c r="E106" s="261"/>
      <c r="F106" s="261"/>
      <c r="G106" s="261"/>
      <c r="H106" s="261"/>
      <c r="I106" s="263"/>
    </row>
    <row r="107" spans="1:9" x14ac:dyDescent="0.2">
      <c r="A107" s="261"/>
      <c r="B107" s="212" t="s">
        <v>12</v>
      </c>
      <c r="C107" s="261"/>
      <c r="D107" s="261" t="s">
        <v>31</v>
      </c>
      <c r="E107" s="261"/>
      <c r="F107" s="261"/>
      <c r="G107" s="261"/>
      <c r="H107" s="261"/>
      <c r="I107" s="263"/>
    </row>
    <row r="108" spans="1:9" x14ac:dyDescent="0.2">
      <c r="A108" s="261"/>
      <c r="B108" s="269"/>
      <c r="C108" s="261"/>
      <c r="D108" s="261" t="s">
        <v>30</v>
      </c>
      <c r="E108" s="261"/>
      <c r="F108" s="261"/>
      <c r="G108" s="261"/>
      <c r="H108" s="261"/>
      <c r="I108" s="263"/>
    </row>
    <row r="109" spans="1:9" x14ac:dyDescent="0.2">
      <c r="A109" s="261"/>
      <c r="B109" s="269"/>
      <c r="C109" s="261"/>
      <c r="D109" s="261" t="s">
        <v>29</v>
      </c>
      <c r="E109" s="261"/>
      <c r="F109" s="261"/>
      <c r="G109" s="261"/>
      <c r="H109" s="261"/>
      <c r="I109" s="263"/>
    </row>
    <row r="110" spans="1:9" x14ac:dyDescent="0.2">
      <c r="A110" s="261"/>
      <c r="B110" s="269"/>
      <c r="C110" s="261"/>
      <c r="D110" s="261" t="s">
        <v>28</v>
      </c>
      <c r="E110" s="261"/>
      <c r="F110" s="261"/>
      <c r="G110" s="261"/>
      <c r="H110" s="261"/>
      <c r="I110" s="263"/>
    </row>
    <row r="111" spans="1:9" ht="13.5" thickBot="1" x14ac:dyDescent="0.25">
      <c r="A111" s="261"/>
      <c r="B111" s="269"/>
      <c r="C111" s="261"/>
      <c r="D111" s="261"/>
      <c r="E111" s="261"/>
      <c r="F111" s="261"/>
      <c r="G111" s="261"/>
      <c r="H111" s="261"/>
      <c r="I111" s="263"/>
    </row>
    <row r="112" spans="1:9" x14ac:dyDescent="0.2">
      <c r="A112" s="261"/>
      <c r="B112" s="212" t="s">
        <v>27</v>
      </c>
      <c r="C112" s="261"/>
      <c r="D112" s="261" t="s">
        <v>26</v>
      </c>
      <c r="E112" s="261"/>
      <c r="F112" s="261"/>
      <c r="G112" s="261"/>
      <c r="H112" s="261"/>
      <c r="I112" s="263"/>
    </row>
    <row r="113" spans="1:9" x14ac:dyDescent="0.2">
      <c r="A113" s="261"/>
      <c r="B113" s="269"/>
      <c r="C113" s="261"/>
      <c r="D113" s="261" t="s">
        <v>25</v>
      </c>
      <c r="E113" s="261"/>
      <c r="F113" s="261"/>
      <c r="G113" s="261"/>
      <c r="H113" s="261"/>
      <c r="I113" s="263"/>
    </row>
    <row r="114" spans="1:9" ht="13.5" thickBot="1" x14ac:dyDescent="0.25">
      <c r="A114" s="261"/>
      <c r="B114" s="269"/>
      <c r="C114" s="261"/>
      <c r="D114" s="261"/>
      <c r="E114" s="261"/>
      <c r="F114" s="261"/>
      <c r="G114" s="261"/>
      <c r="H114" s="261"/>
      <c r="I114" s="263"/>
    </row>
    <row r="115" spans="1:9" x14ac:dyDescent="0.2">
      <c r="A115" s="261"/>
      <c r="B115" s="208" t="s">
        <v>10</v>
      </c>
      <c r="C115" s="261"/>
      <c r="D115" s="261" t="s">
        <v>24</v>
      </c>
      <c r="E115" s="261"/>
      <c r="F115" s="261"/>
      <c r="G115" s="261"/>
      <c r="H115" s="261"/>
      <c r="I115" s="263"/>
    </row>
    <row r="116" spans="1:9" x14ac:dyDescent="0.2">
      <c r="A116" s="261"/>
      <c r="B116" s="269"/>
      <c r="C116" s="261"/>
      <c r="D116" s="261"/>
      <c r="E116" s="261"/>
      <c r="F116" s="261"/>
      <c r="G116" s="261"/>
      <c r="H116" s="261"/>
      <c r="I116" s="263"/>
    </row>
    <row r="117" spans="1:9" x14ac:dyDescent="0.2">
      <c r="A117" s="261"/>
      <c r="B117" s="269" t="s">
        <v>23</v>
      </c>
      <c r="C117" s="261"/>
      <c r="D117" s="261" t="s">
        <v>22</v>
      </c>
      <c r="E117" s="261"/>
      <c r="F117" s="261"/>
      <c r="G117" s="261"/>
      <c r="H117" s="261"/>
      <c r="I117" s="263"/>
    </row>
    <row r="118" spans="1:9" x14ac:dyDescent="0.2">
      <c r="A118" s="261"/>
      <c r="B118" s="269"/>
      <c r="C118" s="261"/>
      <c r="D118" s="261" t="s">
        <v>21</v>
      </c>
      <c r="E118" s="261"/>
      <c r="F118" s="261"/>
      <c r="G118" s="261"/>
      <c r="H118" s="261"/>
      <c r="I118" s="263"/>
    </row>
    <row r="119" spans="1:9" x14ac:dyDescent="0.2">
      <c r="A119" s="261"/>
      <c r="B119" s="269"/>
      <c r="C119" s="261"/>
      <c r="D119" s="261" t="s">
        <v>20</v>
      </c>
      <c r="E119" s="261"/>
      <c r="F119" s="261"/>
      <c r="G119" s="261"/>
      <c r="H119" s="261"/>
      <c r="I119" s="263"/>
    </row>
    <row r="120" spans="1:9" x14ac:dyDescent="0.2">
      <c r="A120" s="261"/>
      <c r="B120" s="269"/>
      <c r="C120" s="261"/>
      <c r="D120" s="261"/>
      <c r="E120" s="261"/>
      <c r="F120" s="261"/>
      <c r="G120" s="261"/>
      <c r="H120" s="261"/>
      <c r="I120" s="263"/>
    </row>
    <row r="121" spans="1:9" x14ac:dyDescent="0.2">
      <c r="A121" s="261"/>
      <c r="B121" s="269"/>
      <c r="C121" s="261"/>
      <c r="D121" s="261" t="s">
        <v>19</v>
      </c>
      <c r="E121" s="261"/>
      <c r="F121" s="261"/>
      <c r="G121" s="261"/>
      <c r="H121" s="261"/>
      <c r="I121" s="263"/>
    </row>
    <row r="122" spans="1:9" x14ac:dyDescent="0.2">
      <c r="A122" s="261"/>
      <c r="B122" s="269"/>
      <c r="C122" s="261"/>
      <c r="D122" s="261" t="s">
        <v>181</v>
      </c>
      <c r="E122" s="261"/>
      <c r="F122" s="261"/>
      <c r="G122" s="261"/>
      <c r="H122" s="261"/>
      <c r="I122" s="263"/>
    </row>
    <row r="123" spans="1:9" x14ac:dyDescent="0.2">
      <c r="A123" s="261"/>
      <c r="B123" s="269"/>
      <c r="C123" s="261"/>
      <c r="D123" s="261" t="s">
        <v>18</v>
      </c>
      <c r="E123" s="261"/>
      <c r="F123" s="261"/>
      <c r="G123" s="261"/>
      <c r="H123" s="261"/>
      <c r="I123" s="263"/>
    </row>
    <row r="124" spans="1:9" x14ac:dyDescent="0.2">
      <c r="A124" s="261"/>
      <c r="B124" s="269"/>
      <c r="C124" s="261"/>
      <c r="D124" s="261"/>
      <c r="E124" s="261"/>
      <c r="F124" s="261"/>
      <c r="G124" s="261"/>
      <c r="H124" s="261"/>
      <c r="I124" s="263"/>
    </row>
    <row r="125" spans="1:9" x14ac:dyDescent="0.2">
      <c r="A125" s="261"/>
      <c r="B125" s="269"/>
      <c r="C125" s="261"/>
      <c r="D125" s="261"/>
      <c r="E125" s="261"/>
      <c r="F125" s="261"/>
      <c r="G125" s="261"/>
      <c r="H125" s="261"/>
      <c r="I125" s="263"/>
    </row>
    <row r="126" spans="1:9" x14ac:dyDescent="0.2">
      <c r="A126" s="261"/>
      <c r="B126" s="269"/>
      <c r="C126" s="261"/>
      <c r="D126" s="261"/>
      <c r="E126" s="261"/>
      <c r="F126" s="261"/>
      <c r="G126" s="261"/>
      <c r="H126" s="273"/>
      <c r="I126" s="263"/>
    </row>
    <row r="127" spans="1:9" x14ac:dyDescent="0.2">
      <c r="A127" s="261"/>
      <c r="B127" s="261"/>
      <c r="C127" s="274"/>
      <c r="D127" s="274"/>
      <c r="E127" s="274"/>
      <c r="F127" s="274"/>
      <c r="G127" s="274"/>
      <c r="H127" s="274"/>
      <c r="I127" s="275"/>
    </row>
  </sheetData>
  <sheetProtection algorithmName="SHA-512" hashValue="sj7Nns+j3yMStiDFHfl/Sg7/lcH6mScuOGkE669M4TWPLtExFKhbnPsptfGh7+NpsadfHYlRDJHuw8OU1l9AYQ==" saltValue="cBzaiTxxidunWuCHPvXtqQ==" spinCount="100000" sheet="1" objects="1" scenarios="1"/>
  <hyperlinks>
    <hyperlink ref="B107" location="Umrechnung!A1" display="Umrechnung!A1" xr:uid="{00000000-0004-0000-0700-000000000000}"/>
    <hyperlink ref="B115" location="Notizen!A1" display="Notizen" xr:uid="{00000000-0004-0000-0700-000001000000}"/>
    <hyperlink ref="B112" location="Zentrale!A6" display="Zentrale" xr:uid="{00000000-0004-0000-0700-000002000000}"/>
    <hyperlink ref="B105" location="Zusammenfassung!A1" display="Zusammenfassung" xr:uid="{00000000-0004-0000-0700-000003000000}"/>
    <hyperlink ref="G2" location="_1_!A1" display="Zeiterfassung" xr:uid="{00000000-0004-0000-0700-000004000000}"/>
    <hyperlink ref="B55" location="_1_!A1" display="Zeiterfassung" xr:uid="{00000000-0004-0000-0700-000005000000}"/>
    <hyperlink ref="B2" location="Zentrale!A7" display="Zentrale" xr:uid="{00000000-0004-0000-0700-000006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horizontalDpi="300" verticalDpi="300" r:id="rId1"/>
  <headerFooter alignWithMargins="0">
    <oddHeader>&amp;C&amp;"Calibri,Standard"Seite &amp;P/&amp;N</oddHeader>
    <oddFooter>&amp;R&amp;"Calibri,Standard"© Auvista Verlag München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6"/>
  <sheetViews>
    <sheetView showGridLines="0" showRowColHeaders="0" zoomScaleNormal="100" workbookViewId="0"/>
  </sheetViews>
  <sheetFormatPr baseColWidth="10" defaultRowHeight="12.75" x14ac:dyDescent="0.2"/>
  <cols>
    <col min="1" max="1" width="10.140625" style="62" customWidth="1"/>
    <col min="2" max="2" width="11" style="62" customWidth="1"/>
    <col min="3" max="3" width="11.85546875" style="62" customWidth="1"/>
    <col min="4" max="4" width="11.140625" style="62" customWidth="1"/>
    <col min="5" max="5" width="6.28515625" style="62" customWidth="1"/>
    <col min="6" max="6" width="12.7109375" style="62" customWidth="1"/>
    <col min="7" max="7" width="3.28515625" style="62" customWidth="1"/>
    <col min="8" max="8" width="11.28515625" style="62" customWidth="1"/>
    <col min="9" max="9" width="7.5703125" style="62" customWidth="1"/>
    <col min="10" max="16384" width="11.42578125" style="62"/>
  </cols>
  <sheetData>
    <row r="1" spans="1:13" ht="13.5" thickBot="1" x14ac:dyDescent="0.25">
      <c r="A1" s="120" t="s">
        <v>17</v>
      </c>
      <c r="B1" s="109"/>
      <c r="C1" s="109"/>
      <c r="D1" s="109"/>
      <c r="E1" s="109"/>
      <c r="F1" s="109"/>
      <c r="G1" s="109"/>
      <c r="H1" s="109"/>
      <c r="I1" s="109"/>
      <c r="J1" s="108"/>
      <c r="K1" s="63"/>
      <c r="L1" s="63"/>
      <c r="M1" s="63"/>
    </row>
    <row r="2" spans="1:13" x14ac:dyDescent="0.2">
      <c r="A2" s="4" t="s">
        <v>27</v>
      </c>
      <c r="B2" s="87"/>
      <c r="C2" s="119" t="s">
        <v>13</v>
      </c>
      <c r="D2" s="106"/>
      <c r="E2" s="70"/>
      <c r="F2" s="115"/>
      <c r="G2" s="115"/>
      <c r="H2" s="115"/>
      <c r="I2" s="70"/>
      <c r="J2" s="69"/>
      <c r="K2" s="63"/>
      <c r="L2" s="63"/>
      <c r="M2" s="63"/>
    </row>
    <row r="3" spans="1:13" x14ac:dyDescent="0.2">
      <c r="A3" s="118"/>
      <c r="B3" s="87"/>
      <c r="C3" s="117"/>
      <c r="D3" s="106"/>
      <c r="E3" s="70"/>
      <c r="F3" s="115" t="s">
        <v>137</v>
      </c>
      <c r="G3" s="115"/>
      <c r="H3" s="115" t="s">
        <v>136</v>
      </c>
      <c r="I3" s="70"/>
      <c r="J3" s="69"/>
      <c r="K3" s="63"/>
      <c r="L3" s="63"/>
      <c r="M3" s="63"/>
    </row>
    <row r="4" spans="1:13" x14ac:dyDescent="0.2">
      <c r="A4" s="75"/>
      <c r="B4" s="106"/>
      <c r="C4" s="106"/>
      <c r="D4" s="70"/>
      <c r="E4" s="116" t="s">
        <v>132</v>
      </c>
      <c r="F4" s="103">
        <v>0.3215277777777778</v>
      </c>
      <c r="G4" s="115"/>
      <c r="H4" s="114">
        <v>0.6694444444444444</v>
      </c>
      <c r="I4" s="70"/>
      <c r="J4" s="69"/>
      <c r="K4" s="63"/>
      <c r="L4" s="63"/>
      <c r="M4" s="63"/>
    </row>
    <row r="5" spans="1:13" ht="6" customHeight="1" x14ac:dyDescent="0.2">
      <c r="A5" s="75"/>
      <c r="B5" s="70"/>
      <c r="C5" s="70"/>
      <c r="D5" s="70"/>
      <c r="E5" s="70"/>
      <c r="F5" s="70"/>
      <c r="G5" s="70"/>
      <c r="H5" s="70"/>
      <c r="I5" s="70"/>
      <c r="J5" s="69"/>
      <c r="K5" s="63"/>
      <c r="L5" s="63"/>
      <c r="M5" s="63"/>
    </row>
    <row r="6" spans="1:13" x14ac:dyDescent="0.2">
      <c r="A6" s="75"/>
      <c r="B6" s="101"/>
      <c r="C6" s="112" t="s">
        <v>135</v>
      </c>
      <c r="D6" s="70"/>
      <c r="E6" s="70"/>
      <c r="F6" s="87" t="s">
        <v>129</v>
      </c>
      <c r="G6" s="70"/>
      <c r="H6" s="113">
        <f>IF(F4="","",IF(H4="","",H4-F4))</f>
        <v>0.3479166666666666</v>
      </c>
      <c r="I6" s="70"/>
      <c r="J6" s="69"/>
      <c r="K6" s="63"/>
      <c r="L6" s="63"/>
      <c r="M6" s="63"/>
    </row>
    <row r="7" spans="1:13" ht="18" x14ac:dyDescent="0.25">
      <c r="A7" s="75"/>
      <c r="B7" s="101"/>
      <c r="C7" s="112" t="s">
        <v>134</v>
      </c>
      <c r="D7" s="70"/>
      <c r="E7" s="70"/>
      <c r="F7" s="87" t="s">
        <v>133</v>
      </c>
      <c r="G7" s="70"/>
      <c r="H7" s="111">
        <f>IF(H6="","",H6*24)</f>
        <v>8.3499999999999979</v>
      </c>
      <c r="I7" s="70"/>
      <c r="J7" s="69"/>
      <c r="K7" s="63"/>
      <c r="L7" s="63"/>
      <c r="M7" s="63"/>
    </row>
    <row r="8" spans="1:13" ht="18" x14ac:dyDescent="0.25">
      <c r="A8" s="75"/>
      <c r="B8" s="101"/>
      <c r="C8" s="112"/>
      <c r="D8" s="70"/>
      <c r="E8" s="70"/>
      <c r="F8" s="87"/>
      <c r="G8" s="70"/>
      <c r="H8" s="111"/>
      <c r="I8" s="70"/>
      <c r="J8" s="69"/>
      <c r="K8" s="63"/>
      <c r="L8" s="63"/>
      <c r="M8" s="63"/>
    </row>
    <row r="9" spans="1:13" ht="12.75" customHeight="1" x14ac:dyDescent="0.2">
      <c r="A9" s="89"/>
      <c r="B9" s="109"/>
      <c r="C9" s="109"/>
      <c r="D9" s="110"/>
      <c r="E9" s="109"/>
      <c r="F9" s="109"/>
      <c r="G9" s="109"/>
      <c r="H9" s="109"/>
      <c r="I9" s="109"/>
      <c r="J9" s="108"/>
      <c r="K9" s="63"/>
      <c r="L9" s="63"/>
      <c r="M9" s="63"/>
    </row>
    <row r="10" spans="1:13" x14ac:dyDescent="0.2">
      <c r="A10" s="75"/>
      <c r="B10" s="107"/>
      <c r="C10" s="106"/>
      <c r="D10" s="105"/>
      <c r="E10" s="70"/>
      <c r="F10" s="104" t="s">
        <v>132</v>
      </c>
      <c r="G10" s="70"/>
      <c r="H10" s="103">
        <v>0.97499999999999998</v>
      </c>
      <c r="I10" s="70"/>
      <c r="J10" s="69"/>
      <c r="K10" s="63"/>
      <c r="L10" s="63"/>
      <c r="M10" s="63"/>
    </row>
    <row r="11" spans="1:13" ht="18" x14ac:dyDescent="0.25">
      <c r="A11" s="75"/>
      <c r="B11" s="102"/>
      <c r="C11" s="101"/>
      <c r="D11" s="87"/>
      <c r="E11" s="70"/>
      <c r="F11" s="87" t="s">
        <v>131</v>
      </c>
      <c r="G11" s="70"/>
      <c r="H11" s="100">
        <f>IF(H10="","",H10*24)</f>
        <v>23.4</v>
      </c>
      <c r="I11" s="70"/>
      <c r="J11" s="69"/>
      <c r="K11" s="63"/>
      <c r="L11" s="63"/>
      <c r="M11" s="63"/>
    </row>
    <row r="12" spans="1:13" ht="18" x14ac:dyDescent="0.25">
      <c r="A12" s="68"/>
      <c r="B12" s="99"/>
      <c r="C12" s="98"/>
      <c r="D12" s="91"/>
      <c r="E12" s="67"/>
      <c r="F12" s="91"/>
      <c r="G12" s="67"/>
      <c r="H12" s="97"/>
      <c r="I12" s="67"/>
      <c r="J12" s="66"/>
      <c r="K12" s="63"/>
      <c r="L12" s="63"/>
      <c r="M12" s="63"/>
    </row>
    <row r="13" spans="1:13" ht="12.75" customHeight="1" x14ac:dyDescent="0.2">
      <c r="A13" s="75"/>
      <c r="B13" s="70"/>
      <c r="C13" s="70"/>
      <c r="D13" s="70"/>
      <c r="E13" s="70"/>
      <c r="F13" s="70"/>
      <c r="G13" s="70"/>
      <c r="H13" s="70"/>
      <c r="I13" s="70"/>
      <c r="J13" s="69"/>
      <c r="K13" s="63"/>
      <c r="L13" s="63"/>
      <c r="M13" s="63"/>
    </row>
    <row r="14" spans="1:13" x14ac:dyDescent="0.2">
      <c r="A14" s="75"/>
      <c r="B14" s="96"/>
      <c r="C14" s="96"/>
      <c r="D14" s="70"/>
      <c r="E14" s="70"/>
      <c r="F14" s="95" t="s">
        <v>130</v>
      </c>
      <c r="G14" s="70"/>
      <c r="H14" s="94">
        <v>2563</v>
      </c>
      <c r="I14" s="70"/>
      <c r="J14" s="69"/>
      <c r="K14" s="63"/>
      <c r="L14" s="63"/>
      <c r="M14" s="63"/>
    </row>
    <row r="15" spans="1:13" ht="18" x14ac:dyDescent="0.25">
      <c r="A15" s="75"/>
      <c r="B15" s="88"/>
      <c r="C15" s="88"/>
      <c r="D15" s="70"/>
      <c r="E15" s="70"/>
      <c r="F15" s="87" t="s">
        <v>129</v>
      </c>
      <c r="G15" s="70"/>
      <c r="H15" s="93">
        <f>IF(H14="","",(H14/60)/24)</f>
        <v>1.7798611111111111</v>
      </c>
      <c r="I15" s="70"/>
      <c r="J15" s="69"/>
      <c r="K15" s="63"/>
      <c r="L15" s="63"/>
      <c r="M15" s="63"/>
    </row>
    <row r="16" spans="1:13" ht="18" x14ac:dyDescent="0.25">
      <c r="A16" s="68"/>
      <c r="B16" s="92"/>
      <c r="C16" s="92"/>
      <c r="D16" s="67"/>
      <c r="E16" s="67"/>
      <c r="F16" s="91"/>
      <c r="G16" s="67"/>
      <c r="H16" s="90"/>
      <c r="I16" s="67"/>
      <c r="J16" s="66"/>
      <c r="K16" s="63"/>
      <c r="L16" s="63"/>
      <c r="M16" s="63"/>
    </row>
    <row r="17" spans="1:13" ht="18" x14ac:dyDescent="0.25">
      <c r="A17" s="89"/>
      <c r="B17" s="88"/>
      <c r="C17" s="88"/>
      <c r="D17" s="70"/>
      <c r="E17" s="70"/>
      <c r="F17" s="87"/>
      <c r="G17" s="70"/>
      <c r="H17" s="86"/>
      <c r="I17" s="70"/>
      <c r="J17" s="69"/>
      <c r="K17" s="63"/>
      <c r="L17" s="63"/>
      <c r="M17" s="63"/>
    </row>
    <row r="18" spans="1:13" x14ac:dyDescent="0.2">
      <c r="A18" s="85"/>
      <c r="B18" s="83"/>
      <c r="C18" s="84" t="s">
        <v>128</v>
      </c>
      <c r="D18" s="83"/>
      <c r="E18" s="84" t="s">
        <v>127</v>
      </c>
      <c r="F18" s="83"/>
      <c r="G18" s="83"/>
      <c r="H18" s="82"/>
      <c r="I18" s="70"/>
      <c r="J18" s="69"/>
      <c r="K18" s="63"/>
      <c r="L18" s="63"/>
      <c r="M18" s="63"/>
    </row>
    <row r="19" spans="1:13" ht="20.25" x14ac:dyDescent="0.2">
      <c r="A19" s="75"/>
      <c r="B19" s="74"/>
      <c r="C19" s="80">
        <v>39</v>
      </c>
      <c r="D19" s="81" t="s">
        <v>126</v>
      </c>
      <c r="E19" s="80">
        <v>5</v>
      </c>
      <c r="F19" s="79" t="s">
        <v>125</v>
      </c>
      <c r="G19" s="78" t="s">
        <v>124</v>
      </c>
      <c r="H19" s="77">
        <f>IF(C19="","",IF(E19="","",C19/E19/24))</f>
        <v>0.32500000000000001</v>
      </c>
      <c r="I19" s="76" t="s">
        <v>123</v>
      </c>
      <c r="J19" s="69"/>
      <c r="K19" s="63"/>
      <c r="L19" s="63"/>
      <c r="M19" s="63"/>
    </row>
    <row r="20" spans="1:13" ht="0.95" customHeight="1" x14ac:dyDescent="0.2">
      <c r="A20" s="75"/>
      <c r="B20" s="74"/>
      <c r="C20" s="74"/>
      <c r="D20" s="74"/>
      <c r="E20" s="74"/>
      <c r="F20" s="73"/>
      <c r="G20" s="72"/>
      <c r="H20" s="71"/>
      <c r="I20" s="70"/>
      <c r="J20" s="69"/>
      <c r="K20" s="63"/>
      <c r="L20" s="63"/>
      <c r="M20" s="63"/>
    </row>
    <row r="21" spans="1:13" ht="20.100000000000001" customHeight="1" x14ac:dyDescent="0.2">
      <c r="A21" s="68"/>
      <c r="B21" s="67"/>
      <c r="C21" s="67"/>
      <c r="D21" s="67"/>
      <c r="E21" s="67"/>
      <c r="F21" s="67"/>
      <c r="G21" s="67"/>
      <c r="H21" s="67"/>
      <c r="I21" s="67"/>
      <c r="J21" s="66"/>
      <c r="K21" s="63"/>
      <c r="L21" s="63"/>
      <c r="M21" s="63"/>
    </row>
    <row r="22" spans="1:13" x14ac:dyDescent="0.2">
      <c r="A22" s="64"/>
      <c r="B22" s="64"/>
      <c r="C22" s="64"/>
      <c r="D22" s="64"/>
      <c r="E22" s="64"/>
      <c r="F22" s="64"/>
      <c r="G22" s="65"/>
      <c r="H22" s="65"/>
      <c r="I22" s="64"/>
      <c r="J22" s="64"/>
      <c r="K22" s="63"/>
      <c r="L22" s="63"/>
      <c r="M22" s="63"/>
    </row>
    <row r="23" spans="1:13" x14ac:dyDescent="0.2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spans="1:13" x14ac:dyDescent="0.2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</row>
    <row r="25" spans="1:13" x14ac:dyDescent="0.2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</row>
    <row r="26" spans="1:13" x14ac:dyDescent="0.2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x14ac:dyDescent="0.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</row>
    <row r="28" spans="1:13" x14ac:dyDescent="0.2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</row>
    <row r="29" spans="1:13" x14ac:dyDescent="0.2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</row>
    <row r="30" spans="1:13" x14ac:dyDescent="0.2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</row>
    <row r="31" spans="1:13" x14ac:dyDescent="0.2">
      <c r="A31" s="63"/>
      <c r="B31" s="63"/>
      <c r="C31" s="63"/>
      <c r="D31" s="63"/>
      <c r="E31" s="63"/>
      <c r="F31" s="63"/>
      <c r="G31" s="63"/>
      <c r="H31" s="63"/>
      <c r="I31" s="63"/>
      <c r="J31" s="63"/>
    </row>
    <row r="32" spans="1:13" x14ac:dyDescent="0.2">
      <c r="A32" s="63"/>
      <c r="B32" s="63"/>
      <c r="C32" s="63"/>
      <c r="D32" s="63"/>
      <c r="E32" s="63"/>
      <c r="F32" s="63"/>
      <c r="G32" s="63"/>
      <c r="H32" s="63"/>
      <c r="I32" s="63"/>
      <c r="J32" s="63"/>
    </row>
    <row r="33" spans="1:10" x14ac:dyDescent="0.2">
      <c r="A33" s="63"/>
      <c r="B33" s="63"/>
      <c r="C33" s="63"/>
      <c r="D33" s="63"/>
      <c r="E33" s="63"/>
      <c r="F33" s="63"/>
      <c r="G33" s="63"/>
      <c r="H33" s="63"/>
      <c r="I33" s="63"/>
      <c r="J33" s="63"/>
    </row>
    <row r="34" spans="1:10" x14ac:dyDescent="0.2">
      <c r="A34" s="63"/>
      <c r="B34" s="63"/>
      <c r="C34" s="63"/>
      <c r="D34" s="63"/>
      <c r="E34" s="63"/>
      <c r="F34" s="63"/>
      <c r="G34" s="63"/>
      <c r="H34" s="63"/>
      <c r="I34" s="63"/>
      <c r="J34" s="63"/>
    </row>
    <row r="35" spans="1:10" x14ac:dyDescent="0.2">
      <c r="A35" s="63"/>
      <c r="B35" s="63"/>
      <c r="C35" s="63"/>
      <c r="D35" s="63"/>
      <c r="E35" s="63"/>
      <c r="F35" s="63"/>
      <c r="G35" s="63"/>
      <c r="H35" s="63"/>
      <c r="I35" s="63"/>
      <c r="J35" s="63"/>
    </row>
    <row r="36" spans="1:10" x14ac:dyDescent="0.2">
      <c r="A36" s="63"/>
      <c r="B36" s="63"/>
      <c r="C36" s="63"/>
      <c r="D36" s="63"/>
      <c r="E36" s="63"/>
      <c r="F36" s="63"/>
      <c r="G36" s="63"/>
      <c r="H36" s="63"/>
      <c r="I36" s="63"/>
      <c r="J36" s="63"/>
    </row>
    <row r="37" spans="1:10" x14ac:dyDescent="0.2">
      <c r="A37" s="63"/>
      <c r="B37" s="63"/>
      <c r="C37" s="63"/>
      <c r="D37" s="63"/>
      <c r="E37" s="63"/>
      <c r="F37" s="63"/>
      <c r="G37" s="63"/>
      <c r="H37" s="63"/>
      <c r="I37" s="63"/>
      <c r="J37" s="63"/>
    </row>
    <row r="38" spans="1:10" x14ac:dyDescent="0.2">
      <c r="A38" s="63"/>
      <c r="B38" s="63"/>
      <c r="C38" s="63"/>
      <c r="D38" s="63"/>
      <c r="E38" s="63"/>
      <c r="F38" s="63"/>
      <c r="G38" s="63"/>
      <c r="H38" s="63"/>
      <c r="I38" s="63"/>
      <c r="J38" s="63"/>
    </row>
    <row r="39" spans="1:10" x14ac:dyDescent="0.2">
      <c r="A39" s="63"/>
      <c r="B39" s="63"/>
      <c r="C39" s="63"/>
      <c r="D39" s="63"/>
      <c r="E39" s="63"/>
      <c r="F39" s="63"/>
      <c r="G39" s="63"/>
      <c r="H39" s="63"/>
      <c r="I39" s="63"/>
      <c r="J39" s="63"/>
    </row>
    <row r="40" spans="1:10" x14ac:dyDescent="0.2">
      <c r="A40" s="63"/>
      <c r="B40" s="63"/>
      <c r="C40" s="63"/>
      <c r="D40" s="63"/>
      <c r="E40" s="63"/>
      <c r="F40" s="63"/>
      <c r="G40" s="63"/>
      <c r="H40" s="63"/>
      <c r="I40" s="63"/>
      <c r="J40" s="63"/>
    </row>
    <row r="41" spans="1:10" x14ac:dyDescent="0.2">
      <c r="A41" s="63"/>
      <c r="B41" s="63"/>
      <c r="C41" s="63"/>
      <c r="D41" s="63"/>
      <c r="E41" s="63"/>
      <c r="F41" s="63"/>
      <c r="G41" s="63"/>
      <c r="H41" s="63"/>
      <c r="I41" s="63"/>
      <c r="J41" s="63"/>
    </row>
    <row r="42" spans="1:10" x14ac:dyDescent="0.2">
      <c r="A42" s="63"/>
      <c r="B42" s="63"/>
      <c r="C42" s="63"/>
      <c r="D42" s="63"/>
      <c r="E42" s="63"/>
      <c r="F42" s="63"/>
      <c r="G42" s="63"/>
      <c r="H42" s="63"/>
      <c r="I42" s="63"/>
      <c r="J42" s="63"/>
    </row>
    <row r="43" spans="1:10" x14ac:dyDescent="0.2">
      <c r="A43" s="63"/>
      <c r="B43" s="63"/>
      <c r="C43" s="63"/>
      <c r="D43" s="63"/>
      <c r="E43" s="63"/>
      <c r="F43" s="63"/>
      <c r="G43" s="63"/>
      <c r="H43" s="63"/>
      <c r="I43" s="63"/>
      <c r="J43" s="63"/>
    </row>
    <row r="44" spans="1:10" x14ac:dyDescent="0.2">
      <c r="A44" s="63"/>
      <c r="B44" s="63"/>
      <c r="C44" s="63"/>
      <c r="D44" s="63"/>
      <c r="E44" s="63"/>
      <c r="F44" s="63"/>
      <c r="G44" s="63"/>
      <c r="H44" s="63"/>
      <c r="I44" s="63"/>
      <c r="J44" s="63"/>
    </row>
    <row r="45" spans="1:10" x14ac:dyDescent="0.2">
      <c r="A45" s="63"/>
      <c r="B45" s="63"/>
      <c r="C45" s="63"/>
      <c r="D45" s="63"/>
      <c r="E45" s="63"/>
      <c r="F45" s="63"/>
      <c r="G45" s="63"/>
      <c r="H45" s="63"/>
      <c r="I45" s="63"/>
      <c r="J45" s="63"/>
    </row>
    <row r="46" spans="1:10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</row>
    <row r="47" spans="1:10" x14ac:dyDescent="0.2">
      <c r="A47" s="63"/>
      <c r="B47" s="63"/>
      <c r="C47" s="63"/>
      <c r="D47" s="63"/>
      <c r="E47" s="63"/>
      <c r="F47" s="63"/>
      <c r="G47" s="63"/>
      <c r="H47" s="63"/>
      <c r="I47" s="63"/>
      <c r="J47" s="63"/>
    </row>
    <row r="48" spans="1:10" x14ac:dyDescent="0.2">
      <c r="A48" s="63"/>
      <c r="B48" s="63"/>
      <c r="C48" s="63"/>
      <c r="D48" s="63"/>
      <c r="E48" s="63"/>
      <c r="F48" s="63"/>
      <c r="G48" s="63"/>
      <c r="H48" s="63"/>
      <c r="I48" s="63"/>
      <c r="J48" s="63"/>
    </row>
    <row r="49" spans="1:10" x14ac:dyDescent="0.2">
      <c r="A49" s="63"/>
      <c r="B49" s="63"/>
      <c r="C49" s="63"/>
      <c r="D49" s="63"/>
      <c r="E49" s="63"/>
      <c r="F49" s="63"/>
      <c r="G49" s="63"/>
      <c r="H49" s="63"/>
      <c r="I49" s="63"/>
      <c r="J49" s="63"/>
    </row>
    <row r="50" spans="1:10" x14ac:dyDescent="0.2">
      <c r="A50" s="63"/>
      <c r="B50" s="63"/>
      <c r="C50" s="63"/>
      <c r="D50" s="63"/>
      <c r="E50" s="63"/>
      <c r="F50" s="63"/>
      <c r="G50" s="63"/>
      <c r="H50" s="63"/>
      <c r="I50" s="63"/>
      <c r="J50" s="63"/>
    </row>
    <row r="51" spans="1:10" x14ac:dyDescent="0.2">
      <c r="A51" s="63"/>
      <c r="B51" s="63"/>
      <c r="C51" s="63"/>
      <c r="D51" s="63"/>
      <c r="E51" s="63"/>
      <c r="F51" s="63"/>
      <c r="G51" s="63"/>
      <c r="H51" s="63"/>
      <c r="I51" s="63"/>
      <c r="J51" s="63"/>
    </row>
    <row r="52" spans="1:10" x14ac:dyDescent="0.2">
      <c r="A52" s="63"/>
      <c r="B52" s="63"/>
      <c r="C52" s="63"/>
      <c r="D52" s="63"/>
      <c r="E52" s="63"/>
      <c r="F52" s="63"/>
      <c r="G52" s="63"/>
      <c r="H52" s="63"/>
      <c r="I52" s="63"/>
      <c r="J52" s="63"/>
    </row>
    <row r="53" spans="1:10" x14ac:dyDescent="0.2">
      <c r="A53" s="63"/>
      <c r="B53" s="63"/>
      <c r="C53" s="63"/>
      <c r="D53" s="63"/>
      <c r="E53" s="63"/>
      <c r="F53" s="63"/>
      <c r="G53" s="63"/>
      <c r="H53" s="63"/>
      <c r="I53" s="63"/>
      <c r="J53" s="63"/>
    </row>
    <row r="54" spans="1:10" x14ac:dyDescent="0.2">
      <c r="A54" s="63"/>
      <c r="B54" s="63"/>
      <c r="C54" s="63"/>
      <c r="D54" s="63"/>
      <c r="E54" s="63"/>
      <c r="F54" s="63"/>
      <c r="G54" s="63"/>
      <c r="H54" s="63"/>
      <c r="I54" s="63"/>
      <c r="J54" s="63"/>
    </row>
    <row r="55" spans="1:10" x14ac:dyDescent="0.2">
      <c r="A55" s="63"/>
      <c r="B55" s="63"/>
      <c r="C55" s="63"/>
      <c r="D55" s="63"/>
      <c r="E55" s="63"/>
      <c r="F55" s="63"/>
      <c r="G55" s="63"/>
      <c r="H55" s="63"/>
      <c r="I55" s="63"/>
      <c r="J55" s="63"/>
    </row>
    <row r="56" spans="1:10" x14ac:dyDescent="0.2">
      <c r="A56" s="63"/>
      <c r="B56" s="63"/>
      <c r="C56" s="63"/>
      <c r="D56" s="63"/>
      <c r="E56" s="63"/>
      <c r="F56" s="63"/>
      <c r="G56" s="63"/>
      <c r="H56" s="63"/>
      <c r="I56" s="63"/>
      <c r="J56" s="63"/>
    </row>
    <row r="57" spans="1:10" x14ac:dyDescent="0.2">
      <c r="A57" s="63"/>
      <c r="B57" s="63"/>
      <c r="C57" s="63"/>
      <c r="D57" s="63"/>
      <c r="E57" s="63"/>
      <c r="F57" s="63"/>
      <c r="G57" s="63"/>
      <c r="H57" s="63"/>
      <c r="I57" s="63"/>
      <c r="J57" s="63"/>
    </row>
    <row r="58" spans="1:10" x14ac:dyDescent="0.2">
      <c r="A58" s="63"/>
      <c r="B58" s="63"/>
      <c r="C58" s="63"/>
      <c r="D58" s="63"/>
      <c r="E58" s="63"/>
      <c r="F58" s="63"/>
      <c r="G58" s="63"/>
      <c r="H58" s="63"/>
      <c r="I58" s="63"/>
      <c r="J58" s="63"/>
    </row>
    <row r="59" spans="1:10" x14ac:dyDescent="0.2">
      <c r="A59" s="63"/>
      <c r="B59" s="63"/>
      <c r="C59" s="63"/>
      <c r="D59" s="63"/>
      <c r="E59" s="63"/>
      <c r="F59" s="63"/>
      <c r="G59" s="63"/>
      <c r="H59" s="63"/>
      <c r="I59" s="63"/>
      <c r="J59" s="63"/>
    </row>
    <row r="60" spans="1:10" x14ac:dyDescent="0.2">
      <c r="A60" s="63"/>
      <c r="B60" s="63"/>
      <c r="C60" s="63"/>
      <c r="D60" s="63"/>
      <c r="E60" s="63"/>
      <c r="F60" s="63"/>
      <c r="G60" s="63"/>
      <c r="H60" s="63"/>
      <c r="I60" s="63"/>
      <c r="J60" s="63"/>
    </row>
    <row r="61" spans="1:10" x14ac:dyDescent="0.2">
      <c r="A61" s="63"/>
      <c r="B61" s="63"/>
      <c r="C61" s="63"/>
      <c r="D61" s="63"/>
      <c r="E61" s="63"/>
      <c r="F61" s="63"/>
      <c r="G61" s="63"/>
      <c r="H61" s="63"/>
      <c r="I61" s="63"/>
      <c r="J61" s="63"/>
    </row>
    <row r="62" spans="1:10" x14ac:dyDescent="0.2">
      <c r="A62" s="63"/>
      <c r="B62" s="63"/>
      <c r="C62" s="63"/>
      <c r="D62" s="63"/>
      <c r="E62" s="63"/>
      <c r="F62" s="63"/>
      <c r="G62" s="63"/>
      <c r="H62" s="63"/>
      <c r="I62" s="63"/>
      <c r="J62" s="63"/>
    </row>
    <row r="63" spans="1:10" x14ac:dyDescent="0.2">
      <c r="A63" s="63"/>
      <c r="B63" s="63"/>
      <c r="C63" s="63"/>
      <c r="D63" s="63"/>
      <c r="E63" s="63"/>
      <c r="F63" s="63"/>
      <c r="G63" s="63"/>
      <c r="H63" s="63"/>
      <c r="I63" s="63"/>
      <c r="J63" s="63"/>
    </row>
    <row r="64" spans="1:10" x14ac:dyDescent="0.2">
      <c r="A64" s="63"/>
      <c r="B64" s="63"/>
      <c r="C64" s="63"/>
      <c r="D64" s="63"/>
      <c r="E64" s="63"/>
      <c r="F64" s="63"/>
      <c r="G64" s="63"/>
      <c r="H64" s="63"/>
      <c r="I64" s="63"/>
      <c r="J64" s="63"/>
    </row>
    <row r="65" spans="1:10" x14ac:dyDescent="0.2">
      <c r="A65" s="63"/>
      <c r="B65" s="63"/>
      <c r="C65" s="63"/>
      <c r="D65" s="63"/>
      <c r="E65" s="63"/>
      <c r="F65" s="63"/>
      <c r="G65" s="63"/>
      <c r="H65" s="63"/>
      <c r="I65" s="63"/>
      <c r="J65" s="63"/>
    </row>
    <row r="66" spans="1:10" x14ac:dyDescent="0.2">
      <c r="A66" s="63"/>
      <c r="B66" s="63"/>
      <c r="C66" s="63"/>
      <c r="D66" s="63"/>
      <c r="E66" s="63"/>
      <c r="F66" s="63"/>
      <c r="G66" s="63"/>
      <c r="H66" s="63"/>
      <c r="I66" s="63"/>
      <c r="J66" s="63"/>
    </row>
  </sheetData>
  <sheetProtection sheet="1" objects="1" scenarios="1"/>
  <hyperlinks>
    <hyperlink ref="C2" location="_1_!A1" display="Zeiterfassung" xr:uid="{00000000-0004-0000-0800-000000000000}"/>
    <hyperlink ref="A2" location="Zentrale!A7" display="Zentrale" xr:uid="{00000000-0004-0000-0800-000001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horizontalDpi="300" verticalDpi="300" r:id="rId1"/>
  <headerFooter alignWithMargins="0">
    <oddFooter>&amp;C© Auvista Verlag München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9</vt:i4>
      </vt:variant>
    </vt:vector>
  </HeadingPairs>
  <TitlesOfParts>
    <vt:vector size="19" baseType="lpstr">
      <vt:lpstr>Zentrale</vt:lpstr>
      <vt:lpstr>_1_</vt:lpstr>
      <vt:lpstr>_2_</vt:lpstr>
      <vt:lpstr>_3_</vt:lpstr>
      <vt:lpstr>_4_</vt:lpstr>
      <vt:lpstr>_5_</vt:lpstr>
      <vt:lpstr>Zusammenfassung</vt:lpstr>
      <vt:lpstr>Beschreibung</vt:lpstr>
      <vt:lpstr>Umrechnung</vt:lpstr>
      <vt:lpstr>Notizen</vt:lpstr>
      <vt:lpstr>_1_!Druckbereich</vt:lpstr>
      <vt:lpstr>_2_!Druckbereich</vt:lpstr>
      <vt:lpstr>_3_!Druckbereich</vt:lpstr>
      <vt:lpstr>_4_!Druckbereich</vt:lpstr>
      <vt:lpstr>_5_!Druckbereich</vt:lpstr>
      <vt:lpstr>Beschreibung!Druckbereich</vt:lpstr>
      <vt:lpstr>Zentrale!Druckbereich</vt:lpstr>
      <vt:lpstr>Zusammenfassung!Druckbereich</vt:lpstr>
      <vt:lpstr>Beschreibung!Drucktitel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 XZ210: Zeiterfassung zur Aufzeichnungspflicht nach dem Mindestlohngesetz</dc:title>
  <dc:subject>Bis zu 12 Mitarbeiter pro Datei vorbereitet</dc:subject>
  <dc:creator>Thomas Pfeiffer</dc:creator>
  <cp:keywords>Auf 5 Mitarbeiter gekürzte kostenlose Datei</cp:keywords>
  <dc:description>Erfassung von Uhrzeiten in Stunden und Minuten</dc:description>
  <cp:lastModifiedBy>Thomas Pfeiffer</cp:lastModifiedBy>
  <cp:lastPrinted>2025-03-03T12:04:43Z</cp:lastPrinted>
  <dcterms:created xsi:type="dcterms:W3CDTF">2015-01-28T14:32:57Z</dcterms:created>
  <dcterms:modified xsi:type="dcterms:W3CDTF">2025-03-04T14:07:39Z</dcterms:modified>
</cp:coreProperties>
</file>