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XAktien\"/>
    </mc:Choice>
  </mc:AlternateContent>
  <xr:revisionPtr revIDLastSave="0" documentId="13_ncr:1_{79BE379D-8A1D-4985-9651-53378E62EA44}" xr6:coauthVersionLast="47" xr6:coauthVersionMax="47" xr10:uidLastSave="{00000000-0000-0000-0000-000000000000}"/>
  <workbookProtection workbookAlgorithmName="SHA-512" workbookHashValue="jT3vLyGf4QipyMRH/1NsUw1dPGn/EhopkDqhiKCqJB4tZu2/I3gzKEAB9j0Nl8Z9BxA5xw28QPD7+coAtMZH0Q==" workbookSaltValue="Qlldhqs2BzFI3IYPauH9pg==" workbookSpinCount="100000" lockStructure="1"/>
  <bookViews>
    <workbookView xWindow="-120" yWindow="-120" windowWidth="25440" windowHeight="15390" xr2:uid="{00000000-000D-0000-FFFF-FFFF00000000}"/>
  </bookViews>
  <sheets>
    <sheet name="Info" sheetId="2" r:id="rId1"/>
    <sheet name="Beschreibung" sheetId="3" r:id="rId2"/>
    <sheet name="A" sheetId="4" r:id="rId3"/>
    <sheet name="Kurs-Eingabe" sheetId="5" r:id="rId4"/>
    <sheet name="Analyse u Kalkulation" sheetId="6" r:id="rId5"/>
    <sheet name="Ein Blick" sheetId="7" r:id="rId6"/>
    <sheet name="umgerechnet" sheetId="8" r:id="rId7"/>
    <sheet name="Diagramm" sheetId="9" r:id="rId8"/>
    <sheet name="Tageskurssortiermatrix" sheetId="10" state="hidden" r:id="rId9"/>
    <sheet name="N" sheetId="1" r:id="rId10"/>
  </sheets>
  <definedNames>
    <definedName name="Abkürzung">#REF!</definedName>
    <definedName name="_xlnm.Print_Area" localSheetId="2">A!$B$2:$I$16</definedName>
    <definedName name="_xlnm.Print_Area" localSheetId="4">'Analyse u Kalkulation'!$B$2:$M$182</definedName>
    <definedName name="_xlnm.Print_Area" localSheetId="1">Beschreibung!$B$2:$J$274</definedName>
    <definedName name="_xlnm.Print_Area" localSheetId="5">'Ein Blick'!$B$2:$K$22</definedName>
    <definedName name="_xlnm.Print_Area" localSheetId="0">Info!$B$2:$I$53</definedName>
    <definedName name="_xlnm.Print_Area" localSheetId="3">'Kurs-Eingabe'!$B$8:$O$71</definedName>
    <definedName name="_xlnm.Print_Area" localSheetId="6">umgerechnet!$B$2:$K$22</definedName>
    <definedName name="_xlnm.Print_Titles" localSheetId="2">A!$2:$6</definedName>
    <definedName name="_xlnm.Print_Titles" localSheetId="4">'Analyse u Kalkulation'!$2:$11</definedName>
    <definedName name="_xlnm.Print_Titles" localSheetId="1">Beschreibung!$5:$6</definedName>
    <definedName name="_xlnm.Print_Titles" localSheetId="3">'Kurs-Eingabe'!$8:$10</definedName>
    <definedName name="km">#REF!</definedName>
    <definedName name="Kurse">#REF!</definedName>
    <definedName name="Name">#REF!</definedName>
    <definedName name="Ort">#REF!</definedName>
    <definedName name="Umrechnungskurs">#REF!</definedName>
    <definedName name="Z_1DA20314_CE75_426E_A934_9F2DABC8A4FB_.wvu.PrintArea" localSheetId="1" hidden="1">Beschreibung!$B$2:$J$270</definedName>
    <definedName name="Z_1DA20314_CE75_426E_A934_9F2DABC8A4FB_.wvu.PrintArea" localSheetId="3" hidden="1">'Kurs-Eingabe'!$B:$M</definedName>
    <definedName name="Z_1DA20314_CE75_426E_A934_9F2DABC8A4FB_.wvu.PrintTitles" localSheetId="2" hidden="1">A!$2:$6</definedName>
    <definedName name="Z_1DA20314_CE75_426E_A934_9F2DABC8A4FB_.wvu.PrintTitles" localSheetId="4" hidden="1">'Analyse u Kalkulation'!$2:$11</definedName>
    <definedName name="Z_1DA20314_CE75_426E_A934_9F2DABC8A4FB_.wvu.PrintTitles" localSheetId="3" hidden="1">'Kurs-Eingabe'!$2:$6</definedName>
    <definedName name="Z_3D6A4408_35A3_4427_A524_7BBACF42441F_.wvu.PrintArea" localSheetId="1" hidden="1">Beschreibung!$B$2:$J$270</definedName>
    <definedName name="Z_3D6A4408_35A3_4427_A524_7BBACF42441F_.wvu.PrintArea" localSheetId="3" hidden="1">'Kurs-Eingabe'!$B:$M</definedName>
    <definedName name="Z_3D6A4408_35A3_4427_A524_7BBACF42441F_.wvu.PrintTitles" localSheetId="2" hidden="1">A!$2:$6</definedName>
    <definedName name="Z_3D6A4408_35A3_4427_A524_7BBACF42441F_.wvu.PrintTitles" localSheetId="4" hidden="1">'Analyse u Kalkulation'!$2:$11</definedName>
    <definedName name="Z_3D6A4408_35A3_4427_A524_7BBACF42441F_.wvu.PrintTitles" localSheetId="3" hidden="1">'Kurs-Eingabe'!$2:$6</definedName>
    <definedName name="Z_78896633_8809_44B9_966A_86E0F09E2183_.wvu.PrintArea" localSheetId="1" hidden="1">Beschreibung!$B$2:$J$270</definedName>
    <definedName name="Z_78896633_8809_44B9_966A_86E0F09E2183_.wvu.PrintArea" localSheetId="3" hidden="1">'Kurs-Eingabe'!$B:$M</definedName>
    <definedName name="Z_78896633_8809_44B9_966A_86E0F09E2183_.wvu.PrintTitles" localSheetId="2" hidden="1">A!$2:$6</definedName>
    <definedName name="Z_78896633_8809_44B9_966A_86E0F09E2183_.wvu.PrintTitles" localSheetId="4" hidden="1">'Analyse u Kalkulation'!$2:$11</definedName>
    <definedName name="Z_78896633_8809_44B9_966A_86E0F09E2183_.wvu.PrintTitles" localSheetId="3" hidden="1">'Kurs-Eingabe'!$2:$6</definedName>
  </definedNames>
  <calcPr calcId="191029"/>
</workbook>
</file>

<file path=xl/calcChain.xml><?xml version="1.0" encoding="utf-8"?>
<calcChain xmlns="http://schemas.openxmlformats.org/spreadsheetml/2006/main">
  <c r="G13" i="4" l="1"/>
  <c r="I9" i="6" l="1"/>
  <c r="B5" i="10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4" i="10" s="1"/>
  <c r="D16" i="6" s="1"/>
  <c r="H16" i="6" s="1"/>
  <c r="C5" i="10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C144" i="10" s="1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0" i="10" s="1"/>
  <c r="C161" i="10" s="1"/>
  <c r="C162" i="10" s="1"/>
  <c r="C163" i="10" s="1"/>
  <c r="C164" i="10" s="1"/>
  <c r="C165" i="10" s="1"/>
  <c r="C166" i="10" s="1"/>
  <c r="C167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C211" i="10" s="1"/>
  <c r="C212" i="10" s="1"/>
  <c r="C213" i="10" s="1"/>
  <c r="C214" i="10" s="1"/>
  <c r="C215" i="10" s="1"/>
  <c r="C216" i="10" s="1"/>
  <c r="C217" i="10" s="1"/>
  <c r="C218" i="10" s="1"/>
  <c r="C219" i="10" s="1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35" i="10" s="1"/>
  <c r="C236" i="10" s="1"/>
  <c r="C237" i="10" s="1"/>
  <c r="C238" i="10" s="1"/>
  <c r="C239" i="10" s="1"/>
  <c r="C240" i="10" s="1"/>
  <c r="C241" i="10" s="1"/>
  <c r="C242" i="10" s="1"/>
  <c r="C243" i="10" s="1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63" i="10" s="1"/>
  <c r="C264" i="10" s="1"/>
  <c r="C265" i="10" s="1"/>
  <c r="C266" i="10" s="1"/>
  <c r="C267" i="10" s="1"/>
  <c r="C268" i="10" s="1"/>
  <c r="C269" i="10" s="1"/>
  <c r="C270" i="10" s="1"/>
  <c r="C271" i="10" s="1"/>
  <c r="C272" i="10" s="1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C294" i="10" s="1"/>
  <c r="C295" i="10" s="1"/>
  <c r="C296" i="10" s="1"/>
  <c r="C297" i="10" s="1"/>
  <c r="C298" i="10" s="1"/>
  <c r="C299" i="10" s="1"/>
  <c r="C300" i="10" s="1"/>
  <c r="C301" i="10" s="1"/>
  <c r="C302" i="10" s="1"/>
  <c r="C303" i="10" s="1"/>
  <c r="C304" i="10" s="1"/>
  <c r="C305" i="10" s="1"/>
  <c r="C306" i="10" s="1"/>
  <c r="C307" i="10" s="1"/>
  <c r="C308" i="10" s="1"/>
  <c r="C309" i="10" s="1"/>
  <c r="C310" i="10" s="1"/>
  <c r="C311" i="10" s="1"/>
  <c r="C312" i="10" s="1"/>
  <c r="C313" i="10" s="1"/>
  <c r="C314" i="10" s="1"/>
  <c r="C315" i="10" s="1"/>
  <c r="C316" i="10" s="1"/>
  <c r="C317" i="10" s="1"/>
  <c r="C318" i="10" s="1"/>
  <c r="C319" i="10" s="1"/>
  <c r="C320" i="10" s="1"/>
  <c r="C321" i="10" s="1"/>
  <c r="C322" i="10" s="1"/>
  <c r="C323" i="10" s="1"/>
  <c r="C324" i="10" s="1"/>
  <c r="C325" i="10" s="1"/>
  <c r="C326" i="10" s="1"/>
  <c r="C327" i="10" s="1"/>
  <c r="C328" i="10" s="1"/>
  <c r="C329" i="10" s="1"/>
  <c r="C330" i="10" s="1"/>
  <c r="C331" i="10" s="1"/>
  <c r="C332" i="10" s="1"/>
  <c r="C333" i="10" s="1"/>
  <c r="C334" i="10" s="1"/>
  <c r="C335" i="10" s="1"/>
  <c r="C336" i="10" s="1"/>
  <c r="C337" i="10" s="1"/>
  <c r="C338" i="10" s="1"/>
  <c r="C339" i="10" s="1"/>
  <c r="C340" i="10" s="1"/>
  <c r="C341" i="10" s="1"/>
  <c r="C342" i="10" s="1"/>
  <c r="C343" i="10" s="1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C366" i="10" s="1"/>
  <c r="C367" i="10" s="1"/>
  <c r="C368" i="10" s="1"/>
  <c r="C369" i="10" s="1"/>
  <c r="C370" i="10" s="1"/>
  <c r="C4" i="10" s="1"/>
  <c r="D33" i="6" s="1"/>
  <c r="J36" i="6" s="1"/>
  <c r="D5" i="10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4" i="10" s="1"/>
  <c r="D50" i="6" s="1"/>
  <c r="G53" i="6" s="1"/>
  <c r="E5" i="10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4" i="10" s="1"/>
  <c r="D67" i="6" s="1"/>
  <c r="F5" i="10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F130" i="10" s="1"/>
  <c r="F131" i="10" s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F148" i="10" s="1"/>
  <c r="F149" i="10" s="1"/>
  <c r="F150" i="10" s="1"/>
  <c r="F151" i="10" s="1"/>
  <c r="F152" i="10" s="1"/>
  <c r="F153" i="10" s="1"/>
  <c r="F154" i="10" s="1"/>
  <c r="F155" i="10" s="1"/>
  <c r="F156" i="10" s="1"/>
  <c r="F157" i="10" s="1"/>
  <c r="F158" i="10" s="1"/>
  <c r="F159" i="10" s="1"/>
  <c r="F160" i="10" s="1"/>
  <c r="F161" i="10" s="1"/>
  <c r="F162" i="10" s="1"/>
  <c r="F163" i="10" s="1"/>
  <c r="F164" i="10" s="1"/>
  <c r="F165" i="10" s="1"/>
  <c r="F166" i="10" s="1"/>
  <c r="F167" i="10" s="1"/>
  <c r="F168" i="10" s="1"/>
  <c r="F169" i="10" s="1"/>
  <c r="F170" i="10" s="1"/>
  <c r="F171" i="10" s="1"/>
  <c r="F172" i="10" s="1"/>
  <c r="F173" i="10" s="1"/>
  <c r="F174" i="10" s="1"/>
  <c r="F175" i="10" s="1"/>
  <c r="F176" i="10" s="1"/>
  <c r="F177" i="10" s="1"/>
  <c r="F178" i="10" s="1"/>
  <c r="F179" i="10" s="1"/>
  <c r="F180" i="10" s="1"/>
  <c r="F181" i="10" s="1"/>
  <c r="F182" i="10" s="1"/>
  <c r="F183" i="10" s="1"/>
  <c r="F184" i="10" s="1"/>
  <c r="F185" i="10" s="1"/>
  <c r="F186" i="10" s="1"/>
  <c r="F187" i="10" s="1"/>
  <c r="F188" i="10" s="1"/>
  <c r="F189" i="10" s="1"/>
  <c r="F190" i="10" s="1"/>
  <c r="F191" i="10" s="1"/>
  <c r="F192" i="10" s="1"/>
  <c r="F193" i="10" s="1"/>
  <c r="F194" i="10" s="1"/>
  <c r="F195" i="10" s="1"/>
  <c r="F196" i="10" s="1"/>
  <c r="F197" i="10" s="1"/>
  <c r="F198" i="10" s="1"/>
  <c r="F199" i="10" s="1"/>
  <c r="F200" i="10" s="1"/>
  <c r="F201" i="10" s="1"/>
  <c r="F202" i="10" s="1"/>
  <c r="F203" i="10" s="1"/>
  <c r="F204" i="10" s="1"/>
  <c r="F205" i="10" s="1"/>
  <c r="F206" i="10" s="1"/>
  <c r="F207" i="10" s="1"/>
  <c r="F208" i="10" s="1"/>
  <c r="F209" i="10" s="1"/>
  <c r="F210" i="10" s="1"/>
  <c r="F211" i="10" s="1"/>
  <c r="F212" i="10" s="1"/>
  <c r="F213" i="10" s="1"/>
  <c r="F214" i="10" s="1"/>
  <c r="F215" i="10" s="1"/>
  <c r="F216" i="10" s="1"/>
  <c r="F217" i="10" s="1"/>
  <c r="F218" i="10" s="1"/>
  <c r="F219" i="10" s="1"/>
  <c r="F220" i="10" s="1"/>
  <c r="F221" i="10" s="1"/>
  <c r="F222" i="10" s="1"/>
  <c r="F223" i="10" s="1"/>
  <c r="F224" i="10" s="1"/>
  <c r="F225" i="10" s="1"/>
  <c r="F226" i="10" s="1"/>
  <c r="F227" i="10" s="1"/>
  <c r="F228" i="10" s="1"/>
  <c r="F229" i="10" s="1"/>
  <c r="F230" i="10" s="1"/>
  <c r="F231" i="10" s="1"/>
  <c r="F232" i="10" s="1"/>
  <c r="F233" i="10" s="1"/>
  <c r="F234" i="10" s="1"/>
  <c r="F235" i="10" s="1"/>
  <c r="F236" i="10" s="1"/>
  <c r="F237" i="10" s="1"/>
  <c r="F238" i="10" s="1"/>
  <c r="F239" i="10" s="1"/>
  <c r="F240" i="10" s="1"/>
  <c r="F241" i="10" s="1"/>
  <c r="F242" i="10" s="1"/>
  <c r="F243" i="10" s="1"/>
  <c r="F244" i="10" s="1"/>
  <c r="F245" i="10" s="1"/>
  <c r="F246" i="10" s="1"/>
  <c r="F247" i="10" s="1"/>
  <c r="F248" i="10" s="1"/>
  <c r="F249" i="10" s="1"/>
  <c r="F250" i="10" s="1"/>
  <c r="F251" i="10" s="1"/>
  <c r="F252" i="10" s="1"/>
  <c r="F253" i="10" s="1"/>
  <c r="F254" i="10" s="1"/>
  <c r="F255" i="10" s="1"/>
  <c r="F256" i="10" s="1"/>
  <c r="F257" i="10" s="1"/>
  <c r="F258" i="10" s="1"/>
  <c r="F259" i="10" s="1"/>
  <c r="F260" i="10" s="1"/>
  <c r="F261" i="10" s="1"/>
  <c r="F262" i="10" s="1"/>
  <c r="F263" i="10" s="1"/>
  <c r="F264" i="10" s="1"/>
  <c r="F265" i="10" s="1"/>
  <c r="F266" i="10" s="1"/>
  <c r="F267" i="10" s="1"/>
  <c r="F268" i="10" s="1"/>
  <c r="F269" i="10" s="1"/>
  <c r="F270" i="10" s="1"/>
  <c r="F271" i="10" s="1"/>
  <c r="F272" i="10" s="1"/>
  <c r="F273" i="10" s="1"/>
  <c r="F274" i="10" s="1"/>
  <c r="F275" i="10" s="1"/>
  <c r="F276" i="10" s="1"/>
  <c r="F277" i="10" s="1"/>
  <c r="F278" i="10" s="1"/>
  <c r="F279" i="10" s="1"/>
  <c r="F280" i="10" s="1"/>
  <c r="F281" i="10" s="1"/>
  <c r="F282" i="10" s="1"/>
  <c r="F283" i="10" s="1"/>
  <c r="F284" i="10" s="1"/>
  <c r="F285" i="10" s="1"/>
  <c r="F286" i="10" s="1"/>
  <c r="F287" i="10" s="1"/>
  <c r="F288" i="10" s="1"/>
  <c r="F289" i="10" s="1"/>
  <c r="F290" i="10" s="1"/>
  <c r="F291" i="10" s="1"/>
  <c r="F292" i="10" s="1"/>
  <c r="F293" i="10" s="1"/>
  <c r="F294" i="10" s="1"/>
  <c r="F295" i="10" s="1"/>
  <c r="F296" i="10" s="1"/>
  <c r="F297" i="10" s="1"/>
  <c r="F298" i="10" s="1"/>
  <c r="F299" i="10" s="1"/>
  <c r="F300" i="10" s="1"/>
  <c r="F301" i="10" s="1"/>
  <c r="F302" i="10" s="1"/>
  <c r="F303" i="10" s="1"/>
  <c r="F304" i="10" s="1"/>
  <c r="F305" i="10" s="1"/>
  <c r="F306" i="10" s="1"/>
  <c r="F307" i="10" s="1"/>
  <c r="F308" i="10" s="1"/>
  <c r="F309" i="10" s="1"/>
  <c r="F310" i="10" s="1"/>
  <c r="F311" i="10" s="1"/>
  <c r="F312" i="10" s="1"/>
  <c r="F313" i="10" s="1"/>
  <c r="F314" i="10" s="1"/>
  <c r="F315" i="10" s="1"/>
  <c r="F316" i="10" s="1"/>
  <c r="F317" i="10" s="1"/>
  <c r="F318" i="10" s="1"/>
  <c r="F319" i="10" s="1"/>
  <c r="F320" i="10" s="1"/>
  <c r="F321" i="10" s="1"/>
  <c r="F322" i="10" s="1"/>
  <c r="F323" i="10" s="1"/>
  <c r="F324" i="10" s="1"/>
  <c r="F325" i="10" s="1"/>
  <c r="F326" i="10" s="1"/>
  <c r="F327" i="10" s="1"/>
  <c r="F328" i="10" s="1"/>
  <c r="F329" i="10" s="1"/>
  <c r="F330" i="10" s="1"/>
  <c r="F331" i="10" s="1"/>
  <c r="F332" i="10" s="1"/>
  <c r="F333" i="10" s="1"/>
  <c r="F334" i="10" s="1"/>
  <c r="F335" i="10" s="1"/>
  <c r="F336" i="10" s="1"/>
  <c r="F337" i="10" s="1"/>
  <c r="F338" i="10" s="1"/>
  <c r="F339" i="10" s="1"/>
  <c r="F340" i="10" s="1"/>
  <c r="F341" i="10" s="1"/>
  <c r="F342" i="10" s="1"/>
  <c r="F343" i="10" s="1"/>
  <c r="F344" i="10" s="1"/>
  <c r="F345" i="10" s="1"/>
  <c r="F346" i="10" s="1"/>
  <c r="F347" i="10" s="1"/>
  <c r="F348" i="10" s="1"/>
  <c r="F349" i="10" s="1"/>
  <c r="F350" i="10" s="1"/>
  <c r="F351" i="10" s="1"/>
  <c r="F352" i="10" s="1"/>
  <c r="F353" i="10" s="1"/>
  <c r="F354" i="10" s="1"/>
  <c r="F355" i="10" s="1"/>
  <c r="F356" i="10" s="1"/>
  <c r="F357" i="10" s="1"/>
  <c r="F358" i="10" s="1"/>
  <c r="F359" i="10" s="1"/>
  <c r="F360" i="10" s="1"/>
  <c r="F361" i="10" s="1"/>
  <c r="F362" i="10" s="1"/>
  <c r="F363" i="10" s="1"/>
  <c r="F364" i="10" s="1"/>
  <c r="F365" i="10" s="1"/>
  <c r="F366" i="10" s="1"/>
  <c r="F367" i="10" s="1"/>
  <c r="F368" i="10" s="1"/>
  <c r="F369" i="10" s="1"/>
  <c r="F370" i="10" s="1"/>
  <c r="F4" i="10" s="1"/>
  <c r="D84" i="6" s="1"/>
  <c r="G5" i="10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 s="1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 s="1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97" i="10" s="1"/>
  <c r="G198" i="10" s="1"/>
  <c r="G199" i="10" s="1"/>
  <c r="G200" i="10" s="1"/>
  <c r="G201" i="10" s="1"/>
  <c r="G202" i="10" s="1"/>
  <c r="G203" i="10" s="1"/>
  <c r="G204" i="10" s="1"/>
  <c r="G205" i="10" s="1"/>
  <c r="G206" i="10" s="1"/>
  <c r="G207" i="10" s="1"/>
  <c r="G208" i="10" s="1"/>
  <c r="G209" i="10" s="1"/>
  <c r="G210" i="10" s="1"/>
  <c r="G211" i="10" s="1"/>
  <c r="G212" i="10" s="1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227" i="10" s="1"/>
  <c r="G228" i="10" s="1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 s="1"/>
  <c r="G243" i="10" s="1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257" i="10" s="1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272" i="10" s="1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287" i="10" s="1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302" i="10" s="1"/>
  <c r="G303" i="10" s="1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7" i="10" s="1"/>
  <c r="G318" i="10" s="1"/>
  <c r="G319" i="10" s="1"/>
  <c r="G320" i="10" s="1"/>
  <c r="G321" i="10" s="1"/>
  <c r="G322" i="10" s="1"/>
  <c r="G323" i="10" s="1"/>
  <c r="G324" i="10" s="1"/>
  <c r="G325" i="10" s="1"/>
  <c r="G326" i="10" s="1"/>
  <c r="G327" i="10" s="1"/>
  <c r="G328" i="10" s="1"/>
  <c r="G329" i="10" s="1"/>
  <c r="G330" i="10" s="1"/>
  <c r="G331" i="10" s="1"/>
  <c r="G332" i="10" s="1"/>
  <c r="G333" i="10" s="1"/>
  <c r="G334" i="10" s="1"/>
  <c r="G335" i="10" s="1"/>
  <c r="G336" i="10" s="1"/>
  <c r="G337" i="10" s="1"/>
  <c r="G338" i="10" s="1"/>
  <c r="G339" i="10" s="1"/>
  <c r="G340" i="10" s="1"/>
  <c r="G341" i="10" s="1"/>
  <c r="G342" i="10" s="1"/>
  <c r="G343" i="10" s="1"/>
  <c r="G344" i="10" s="1"/>
  <c r="G345" i="10" s="1"/>
  <c r="G346" i="10" s="1"/>
  <c r="G347" i="10" s="1"/>
  <c r="G348" i="10" s="1"/>
  <c r="G349" i="10" s="1"/>
  <c r="G350" i="10" s="1"/>
  <c r="G351" i="10" s="1"/>
  <c r="G352" i="10" s="1"/>
  <c r="G353" i="10" s="1"/>
  <c r="G354" i="10" s="1"/>
  <c r="G355" i="10" s="1"/>
  <c r="G356" i="10" s="1"/>
  <c r="G357" i="10" s="1"/>
  <c r="G358" i="10" s="1"/>
  <c r="G359" i="10" s="1"/>
  <c r="G360" i="10" s="1"/>
  <c r="G361" i="10" s="1"/>
  <c r="G362" i="10" s="1"/>
  <c r="G363" i="10" s="1"/>
  <c r="G364" i="10" s="1"/>
  <c r="G365" i="10" s="1"/>
  <c r="G366" i="10" s="1"/>
  <c r="G367" i="10" s="1"/>
  <c r="G368" i="10" s="1"/>
  <c r="G369" i="10" s="1"/>
  <c r="G370" i="10" s="1"/>
  <c r="G4" i="10" s="1"/>
  <c r="D101" i="6" s="1"/>
  <c r="H5" i="10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174" i="10" s="1"/>
  <c r="H175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6" i="10" s="1"/>
  <c r="H187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198" i="10" s="1"/>
  <c r="H199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0" i="10" s="1"/>
  <c r="H211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6" i="10" s="1"/>
  <c r="H247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58" i="10" s="1"/>
  <c r="H259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H270" i="10" s="1"/>
  <c r="H271" i="10" s="1"/>
  <c r="H272" i="10" s="1"/>
  <c r="H273" i="10" s="1"/>
  <c r="H274" i="10" s="1"/>
  <c r="H275" i="10" s="1"/>
  <c r="H276" i="10" s="1"/>
  <c r="H277" i="10" s="1"/>
  <c r="H278" i="10" s="1"/>
  <c r="H279" i="10" s="1"/>
  <c r="H280" i="10" s="1"/>
  <c r="H281" i="10" s="1"/>
  <c r="H282" i="10" s="1"/>
  <c r="H283" i="10" s="1"/>
  <c r="H284" i="10" s="1"/>
  <c r="H285" i="10" s="1"/>
  <c r="H286" i="10" s="1"/>
  <c r="H287" i="10" s="1"/>
  <c r="H288" i="10" s="1"/>
  <c r="H289" i="10" s="1"/>
  <c r="H290" i="10" s="1"/>
  <c r="H291" i="10" s="1"/>
  <c r="H292" i="10" s="1"/>
  <c r="H293" i="10" s="1"/>
  <c r="H294" i="10" s="1"/>
  <c r="H295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6" i="10" s="1"/>
  <c r="H307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18" i="10" s="1"/>
  <c r="H319" i="10" s="1"/>
  <c r="H320" i="10" s="1"/>
  <c r="H321" i="10" s="1"/>
  <c r="H322" i="10" s="1"/>
  <c r="H323" i="10" s="1"/>
  <c r="H324" i="10" s="1"/>
  <c r="H325" i="10" s="1"/>
  <c r="H326" i="10" s="1"/>
  <c r="H327" i="10" s="1"/>
  <c r="H328" i="10" s="1"/>
  <c r="H329" i="10" s="1"/>
  <c r="H330" i="10" s="1"/>
  <c r="H331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2" i="10" s="1"/>
  <c r="H343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4" i="10" s="1"/>
  <c r="H355" i="10" s="1"/>
  <c r="H356" i="10" s="1"/>
  <c r="H357" i="10" s="1"/>
  <c r="H358" i="10" s="1"/>
  <c r="H359" i="10" s="1"/>
  <c r="H360" i="10" s="1"/>
  <c r="H361" i="10" s="1"/>
  <c r="H362" i="10" s="1"/>
  <c r="H363" i="10" s="1"/>
  <c r="H364" i="10" s="1"/>
  <c r="H365" i="10" s="1"/>
  <c r="H366" i="10" s="1"/>
  <c r="H367" i="10" s="1"/>
  <c r="H368" i="10" s="1"/>
  <c r="H369" i="10" s="1"/>
  <c r="H370" i="10" s="1"/>
  <c r="H4" i="10" s="1"/>
  <c r="D118" i="6" s="1"/>
  <c r="I5" i="10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I54" i="10" s="1"/>
  <c r="I55" i="10" s="1"/>
  <c r="I56" i="10" s="1"/>
  <c r="I57" i="10" s="1"/>
  <c r="I58" i="10" s="1"/>
  <c r="I59" i="10" s="1"/>
  <c r="I60" i="10" s="1"/>
  <c r="I61" i="10" s="1"/>
  <c r="I62" i="10" s="1"/>
  <c r="I63" i="10" s="1"/>
  <c r="I64" i="10" s="1"/>
  <c r="I65" i="10" s="1"/>
  <c r="I66" i="10" s="1"/>
  <c r="I67" i="10" s="1"/>
  <c r="I68" i="10" s="1"/>
  <c r="I69" i="10" s="1"/>
  <c r="I70" i="10" s="1"/>
  <c r="I71" i="10" s="1"/>
  <c r="I72" i="10" s="1"/>
  <c r="I73" i="10" s="1"/>
  <c r="I74" i="10" s="1"/>
  <c r="I75" i="10" s="1"/>
  <c r="I76" i="10" s="1"/>
  <c r="I77" i="10" s="1"/>
  <c r="I78" i="10" s="1"/>
  <c r="I79" i="10" s="1"/>
  <c r="I80" i="10" s="1"/>
  <c r="I81" i="10" s="1"/>
  <c r="I82" i="10" s="1"/>
  <c r="I83" i="10" s="1"/>
  <c r="I84" i="10" s="1"/>
  <c r="I85" i="10" s="1"/>
  <c r="I86" i="10" s="1"/>
  <c r="I87" i="10" s="1"/>
  <c r="I88" i="10" s="1"/>
  <c r="I89" i="10" s="1"/>
  <c r="I90" i="10" s="1"/>
  <c r="I91" i="10" s="1"/>
  <c r="I92" i="10" s="1"/>
  <c r="I93" i="10" s="1"/>
  <c r="I94" i="10" s="1"/>
  <c r="I95" i="10" s="1"/>
  <c r="I96" i="10" s="1"/>
  <c r="I97" i="10" s="1"/>
  <c r="I98" i="10" s="1"/>
  <c r="I99" i="10" s="1"/>
  <c r="I100" i="10" s="1"/>
  <c r="I101" i="10" s="1"/>
  <c r="I102" i="10" s="1"/>
  <c r="I103" i="10" s="1"/>
  <c r="I104" i="10" s="1"/>
  <c r="I105" i="10" s="1"/>
  <c r="I106" i="10" s="1"/>
  <c r="I107" i="10" s="1"/>
  <c r="I108" i="10" s="1"/>
  <c r="I109" i="10" s="1"/>
  <c r="I110" i="10" s="1"/>
  <c r="I111" i="10" s="1"/>
  <c r="I112" i="10" s="1"/>
  <c r="I113" i="10" s="1"/>
  <c r="I114" i="10" s="1"/>
  <c r="I115" i="10" s="1"/>
  <c r="I116" i="10" s="1"/>
  <c r="I117" i="10" s="1"/>
  <c r="I118" i="10" s="1"/>
  <c r="I119" i="10" s="1"/>
  <c r="I120" i="10" s="1"/>
  <c r="I121" i="10" s="1"/>
  <c r="I122" i="10" s="1"/>
  <c r="I123" i="10" s="1"/>
  <c r="I124" i="10" s="1"/>
  <c r="I125" i="10" s="1"/>
  <c r="I126" i="10" s="1"/>
  <c r="I127" i="10" s="1"/>
  <c r="I128" i="10" s="1"/>
  <c r="I129" i="10" s="1"/>
  <c r="I130" i="10" s="1"/>
  <c r="I131" i="10" s="1"/>
  <c r="I132" i="10" s="1"/>
  <c r="I133" i="10" s="1"/>
  <c r="I134" i="10" s="1"/>
  <c r="I135" i="10" s="1"/>
  <c r="I136" i="10" s="1"/>
  <c r="I137" i="10" s="1"/>
  <c r="I138" i="10" s="1"/>
  <c r="I139" i="10" s="1"/>
  <c r="I140" i="10" s="1"/>
  <c r="I141" i="10" s="1"/>
  <c r="I142" i="10" s="1"/>
  <c r="I143" i="10" s="1"/>
  <c r="I144" i="10" s="1"/>
  <c r="I145" i="10" s="1"/>
  <c r="I146" i="10" s="1"/>
  <c r="I147" i="10" s="1"/>
  <c r="I148" i="10" s="1"/>
  <c r="I149" i="10" s="1"/>
  <c r="I150" i="10" s="1"/>
  <c r="I151" i="10" s="1"/>
  <c r="I152" i="10" s="1"/>
  <c r="I153" i="10" s="1"/>
  <c r="I154" i="10" s="1"/>
  <c r="I155" i="10" s="1"/>
  <c r="I156" i="10" s="1"/>
  <c r="I157" i="10" s="1"/>
  <c r="I158" i="10" s="1"/>
  <c r="I159" i="10" s="1"/>
  <c r="I160" i="10" s="1"/>
  <c r="I161" i="10" s="1"/>
  <c r="I162" i="10" s="1"/>
  <c r="I163" i="10" s="1"/>
  <c r="I164" i="10" s="1"/>
  <c r="I165" i="10" s="1"/>
  <c r="I166" i="10" s="1"/>
  <c r="I167" i="10" s="1"/>
  <c r="I168" i="10" s="1"/>
  <c r="I169" i="10" s="1"/>
  <c r="I170" i="10" s="1"/>
  <c r="I171" i="10" s="1"/>
  <c r="I172" i="10" s="1"/>
  <c r="I173" i="10" s="1"/>
  <c r="I174" i="10" s="1"/>
  <c r="I175" i="10" s="1"/>
  <c r="I176" i="10" s="1"/>
  <c r="I177" i="10" s="1"/>
  <c r="I178" i="10" s="1"/>
  <c r="I179" i="10" s="1"/>
  <c r="I180" i="10" s="1"/>
  <c r="I181" i="10" s="1"/>
  <c r="I182" i="10" s="1"/>
  <c r="I183" i="10" s="1"/>
  <c r="I184" i="10" s="1"/>
  <c r="I185" i="10" s="1"/>
  <c r="I186" i="10" s="1"/>
  <c r="I187" i="10" s="1"/>
  <c r="I188" i="10" s="1"/>
  <c r="I189" i="10" s="1"/>
  <c r="I190" i="10" s="1"/>
  <c r="I191" i="10" s="1"/>
  <c r="I192" i="10" s="1"/>
  <c r="I193" i="10" s="1"/>
  <c r="I194" i="10" s="1"/>
  <c r="I195" i="10" s="1"/>
  <c r="I196" i="10" s="1"/>
  <c r="I197" i="10" s="1"/>
  <c r="I198" i="10" s="1"/>
  <c r="I199" i="10" s="1"/>
  <c r="I200" i="10" s="1"/>
  <c r="I201" i="10" s="1"/>
  <c r="I202" i="10" s="1"/>
  <c r="I203" i="10" s="1"/>
  <c r="I204" i="10" s="1"/>
  <c r="I205" i="10" s="1"/>
  <c r="I206" i="10" s="1"/>
  <c r="I207" i="10" s="1"/>
  <c r="I208" i="10" s="1"/>
  <c r="I209" i="10" s="1"/>
  <c r="I210" i="10" s="1"/>
  <c r="I211" i="10" s="1"/>
  <c r="I212" i="10" s="1"/>
  <c r="I213" i="10" s="1"/>
  <c r="I214" i="10" s="1"/>
  <c r="I215" i="10" s="1"/>
  <c r="I216" i="10" s="1"/>
  <c r="I217" i="10" s="1"/>
  <c r="I218" i="10" s="1"/>
  <c r="I219" i="10" s="1"/>
  <c r="I220" i="10" s="1"/>
  <c r="I221" i="10" s="1"/>
  <c r="I222" i="10" s="1"/>
  <c r="I223" i="10" s="1"/>
  <c r="I224" i="10" s="1"/>
  <c r="I225" i="10" s="1"/>
  <c r="I226" i="10" s="1"/>
  <c r="I227" i="10" s="1"/>
  <c r="I228" i="10" s="1"/>
  <c r="I229" i="10" s="1"/>
  <c r="I230" i="10" s="1"/>
  <c r="I231" i="10" s="1"/>
  <c r="I232" i="10" s="1"/>
  <c r="I233" i="10" s="1"/>
  <c r="I234" i="10" s="1"/>
  <c r="I235" i="10" s="1"/>
  <c r="I236" i="10" s="1"/>
  <c r="I237" i="10" s="1"/>
  <c r="I238" i="10" s="1"/>
  <c r="I239" i="10" s="1"/>
  <c r="I240" i="10" s="1"/>
  <c r="I241" i="10" s="1"/>
  <c r="I242" i="10" s="1"/>
  <c r="I243" i="10" s="1"/>
  <c r="I244" i="10" s="1"/>
  <c r="I245" i="10" s="1"/>
  <c r="I246" i="10" s="1"/>
  <c r="I247" i="10" s="1"/>
  <c r="I248" i="10" s="1"/>
  <c r="I249" i="10" s="1"/>
  <c r="I250" i="10" s="1"/>
  <c r="I251" i="10" s="1"/>
  <c r="I252" i="10" s="1"/>
  <c r="I253" i="10" s="1"/>
  <c r="I254" i="10" s="1"/>
  <c r="I255" i="10" s="1"/>
  <c r="I256" i="10" s="1"/>
  <c r="I257" i="10" s="1"/>
  <c r="I258" i="10" s="1"/>
  <c r="I259" i="10" s="1"/>
  <c r="I260" i="10" s="1"/>
  <c r="I261" i="10" s="1"/>
  <c r="I262" i="10" s="1"/>
  <c r="I263" i="10" s="1"/>
  <c r="I264" i="10" s="1"/>
  <c r="I265" i="10" s="1"/>
  <c r="I266" i="10" s="1"/>
  <c r="I267" i="10" s="1"/>
  <c r="I268" i="10" s="1"/>
  <c r="I269" i="10" s="1"/>
  <c r="I270" i="10" s="1"/>
  <c r="I271" i="10" s="1"/>
  <c r="I272" i="10" s="1"/>
  <c r="I273" i="10" s="1"/>
  <c r="I274" i="10" s="1"/>
  <c r="I275" i="10" s="1"/>
  <c r="I276" i="10" s="1"/>
  <c r="I277" i="10" s="1"/>
  <c r="I278" i="10" s="1"/>
  <c r="I279" i="10" s="1"/>
  <c r="I280" i="10" s="1"/>
  <c r="I281" i="10" s="1"/>
  <c r="I282" i="10" s="1"/>
  <c r="I283" i="10" s="1"/>
  <c r="I284" i="10" s="1"/>
  <c r="I285" i="10" s="1"/>
  <c r="I286" i="10" s="1"/>
  <c r="I287" i="10" s="1"/>
  <c r="I288" i="10" s="1"/>
  <c r="I289" i="10" s="1"/>
  <c r="I290" i="10" s="1"/>
  <c r="I291" i="10" s="1"/>
  <c r="I292" i="10" s="1"/>
  <c r="I293" i="10" s="1"/>
  <c r="I294" i="10" s="1"/>
  <c r="I295" i="10" s="1"/>
  <c r="I296" i="10" s="1"/>
  <c r="I297" i="10" s="1"/>
  <c r="I298" i="10" s="1"/>
  <c r="I299" i="10" s="1"/>
  <c r="I300" i="10" s="1"/>
  <c r="I301" i="10" s="1"/>
  <c r="I302" i="10" s="1"/>
  <c r="I303" i="10" s="1"/>
  <c r="I304" i="10" s="1"/>
  <c r="I305" i="10" s="1"/>
  <c r="I306" i="10" s="1"/>
  <c r="I307" i="10" s="1"/>
  <c r="I308" i="10" s="1"/>
  <c r="I309" i="10" s="1"/>
  <c r="I310" i="10" s="1"/>
  <c r="I311" i="10" s="1"/>
  <c r="I312" i="10" s="1"/>
  <c r="I313" i="10" s="1"/>
  <c r="I314" i="10" s="1"/>
  <c r="I315" i="10" s="1"/>
  <c r="I316" i="10" s="1"/>
  <c r="I317" i="10" s="1"/>
  <c r="I318" i="10" s="1"/>
  <c r="I319" i="10" s="1"/>
  <c r="I320" i="10" s="1"/>
  <c r="I321" i="10" s="1"/>
  <c r="I322" i="10" s="1"/>
  <c r="I323" i="10" s="1"/>
  <c r="I324" i="10" s="1"/>
  <c r="I325" i="10" s="1"/>
  <c r="I326" i="10" s="1"/>
  <c r="I327" i="10" s="1"/>
  <c r="I328" i="10" s="1"/>
  <c r="I329" i="10" s="1"/>
  <c r="I330" i="10" s="1"/>
  <c r="I331" i="10" s="1"/>
  <c r="I332" i="10" s="1"/>
  <c r="I333" i="10" s="1"/>
  <c r="I334" i="10" s="1"/>
  <c r="I335" i="10" s="1"/>
  <c r="I336" i="10" s="1"/>
  <c r="I337" i="10" s="1"/>
  <c r="I338" i="10" s="1"/>
  <c r="I339" i="10" s="1"/>
  <c r="I340" i="10" s="1"/>
  <c r="I341" i="10" s="1"/>
  <c r="I342" i="10" s="1"/>
  <c r="I343" i="10" s="1"/>
  <c r="I344" i="10" s="1"/>
  <c r="I345" i="10" s="1"/>
  <c r="I346" i="10" s="1"/>
  <c r="I347" i="10" s="1"/>
  <c r="I348" i="10" s="1"/>
  <c r="I349" i="10" s="1"/>
  <c r="I350" i="10" s="1"/>
  <c r="I351" i="10" s="1"/>
  <c r="I352" i="10" s="1"/>
  <c r="I353" i="10" s="1"/>
  <c r="I354" i="10" s="1"/>
  <c r="I355" i="10" s="1"/>
  <c r="I356" i="10" s="1"/>
  <c r="I357" i="10" s="1"/>
  <c r="I358" i="10" s="1"/>
  <c r="I359" i="10" s="1"/>
  <c r="I360" i="10" s="1"/>
  <c r="I361" i="10" s="1"/>
  <c r="I362" i="10" s="1"/>
  <c r="I363" i="10" s="1"/>
  <c r="I364" i="10" s="1"/>
  <c r="I365" i="10" s="1"/>
  <c r="I366" i="10" s="1"/>
  <c r="I367" i="10" s="1"/>
  <c r="I368" i="10" s="1"/>
  <c r="I369" i="10" s="1"/>
  <c r="I370" i="10" s="1"/>
  <c r="I4" i="10" s="1"/>
  <c r="D135" i="6" s="1"/>
  <c r="J5" i="10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105" i="10" s="1"/>
  <c r="J106" i="10" s="1"/>
  <c r="J107" i="10" s="1"/>
  <c r="J108" i="10" s="1"/>
  <c r="J109" i="10" s="1"/>
  <c r="J110" i="10" s="1"/>
  <c r="J111" i="10" s="1"/>
  <c r="J112" i="10" s="1"/>
  <c r="J113" i="10" s="1"/>
  <c r="J114" i="10" s="1"/>
  <c r="J115" i="10" s="1"/>
  <c r="J116" i="10" s="1"/>
  <c r="J117" i="10" s="1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J181" i="10" s="1"/>
  <c r="J182" i="10" s="1"/>
  <c r="J183" i="10" s="1"/>
  <c r="J184" i="10" s="1"/>
  <c r="J185" i="10" s="1"/>
  <c r="J186" i="10" s="1"/>
  <c r="J187" i="10" s="1"/>
  <c r="J188" i="10" s="1"/>
  <c r="J189" i="10" s="1"/>
  <c r="J190" i="10" s="1"/>
  <c r="J191" i="10" s="1"/>
  <c r="J192" i="10" s="1"/>
  <c r="J193" i="10" s="1"/>
  <c r="J194" i="10" s="1"/>
  <c r="J195" i="10" s="1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J258" i="10" s="1"/>
  <c r="J259" i="10" s="1"/>
  <c r="J260" i="10" s="1"/>
  <c r="J261" i="10" s="1"/>
  <c r="J262" i="10" s="1"/>
  <c r="J263" i="10" s="1"/>
  <c r="J264" i="10" s="1"/>
  <c r="J265" i="10" s="1"/>
  <c r="J266" i="10" s="1"/>
  <c r="J267" i="10" s="1"/>
  <c r="J268" i="10" s="1"/>
  <c r="J269" i="10" s="1"/>
  <c r="J270" i="10" s="1"/>
  <c r="J271" i="10" s="1"/>
  <c r="J272" i="10" s="1"/>
  <c r="J273" i="10" s="1"/>
  <c r="J274" i="10" s="1"/>
  <c r="J275" i="10" s="1"/>
  <c r="J276" i="10" s="1"/>
  <c r="J277" i="10" s="1"/>
  <c r="J278" i="10" s="1"/>
  <c r="J279" i="10" s="1"/>
  <c r="J280" i="10" s="1"/>
  <c r="J281" i="10" s="1"/>
  <c r="J282" i="10" s="1"/>
  <c r="J283" i="10" s="1"/>
  <c r="J284" i="10" s="1"/>
  <c r="J285" i="10" s="1"/>
  <c r="J286" i="10" s="1"/>
  <c r="J287" i="10" s="1"/>
  <c r="J288" i="10" s="1"/>
  <c r="J289" i="10" s="1"/>
  <c r="J290" i="10" s="1"/>
  <c r="J291" i="10" s="1"/>
  <c r="J292" i="10" s="1"/>
  <c r="J293" i="10" s="1"/>
  <c r="J294" i="10" s="1"/>
  <c r="J295" i="10" s="1"/>
  <c r="J296" i="10" s="1"/>
  <c r="J297" i="10" s="1"/>
  <c r="J298" i="10" s="1"/>
  <c r="J299" i="10" s="1"/>
  <c r="J300" i="10" s="1"/>
  <c r="J301" i="10" s="1"/>
  <c r="J302" i="10" s="1"/>
  <c r="J303" i="10" s="1"/>
  <c r="J304" i="10" s="1"/>
  <c r="J305" i="10" s="1"/>
  <c r="J306" i="10" s="1"/>
  <c r="J307" i="10" s="1"/>
  <c r="J308" i="10" s="1"/>
  <c r="J309" i="10" s="1"/>
  <c r="J310" i="10" s="1"/>
  <c r="J311" i="10" s="1"/>
  <c r="J312" i="10" s="1"/>
  <c r="J313" i="10" s="1"/>
  <c r="J314" i="10" s="1"/>
  <c r="J315" i="10" s="1"/>
  <c r="J316" i="10" s="1"/>
  <c r="J317" i="10" s="1"/>
  <c r="J318" i="10" s="1"/>
  <c r="J319" i="10" s="1"/>
  <c r="J320" i="10" s="1"/>
  <c r="J321" i="10" s="1"/>
  <c r="J322" i="10" s="1"/>
  <c r="J323" i="10" s="1"/>
  <c r="J324" i="10" s="1"/>
  <c r="J325" i="10" s="1"/>
  <c r="J326" i="10" s="1"/>
  <c r="J327" i="10" s="1"/>
  <c r="J328" i="10" s="1"/>
  <c r="J329" i="10" s="1"/>
  <c r="J330" i="10" s="1"/>
  <c r="J331" i="10" s="1"/>
  <c r="J332" i="10" s="1"/>
  <c r="J333" i="10" s="1"/>
  <c r="J334" i="10" s="1"/>
  <c r="J335" i="10" s="1"/>
  <c r="J336" i="10" s="1"/>
  <c r="J337" i="10" s="1"/>
  <c r="J338" i="10" s="1"/>
  <c r="J339" i="10" s="1"/>
  <c r="J340" i="10" s="1"/>
  <c r="J341" i="10" s="1"/>
  <c r="J342" i="10" s="1"/>
  <c r="J343" i="10" s="1"/>
  <c r="J344" i="10" s="1"/>
  <c r="J345" i="10" s="1"/>
  <c r="J346" i="10" s="1"/>
  <c r="J347" i="10" s="1"/>
  <c r="J348" i="10" s="1"/>
  <c r="J349" i="10" s="1"/>
  <c r="J350" i="10" s="1"/>
  <c r="J351" i="10" s="1"/>
  <c r="J352" i="10" s="1"/>
  <c r="J353" i="10" s="1"/>
  <c r="J354" i="10" s="1"/>
  <c r="J355" i="10" s="1"/>
  <c r="J356" i="10" s="1"/>
  <c r="J357" i="10" s="1"/>
  <c r="J358" i="10" s="1"/>
  <c r="J359" i="10" s="1"/>
  <c r="J360" i="10" s="1"/>
  <c r="J361" i="10" s="1"/>
  <c r="J362" i="10" s="1"/>
  <c r="J363" i="10" s="1"/>
  <c r="J364" i="10" s="1"/>
  <c r="J365" i="10" s="1"/>
  <c r="J366" i="10" s="1"/>
  <c r="J367" i="10" s="1"/>
  <c r="J368" i="10" s="1"/>
  <c r="J369" i="10" s="1"/>
  <c r="J370" i="10" s="1"/>
  <c r="J4" i="10" s="1"/>
  <c r="D152" i="6" s="1"/>
  <c r="J155" i="6" s="1"/>
  <c r="J154" i="6" s="1"/>
  <c r="K5" i="10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52" i="10" s="1"/>
  <c r="K153" i="10" s="1"/>
  <c r="K154" i="10" s="1"/>
  <c r="K155" i="10" s="1"/>
  <c r="K156" i="10" s="1"/>
  <c r="K157" i="10" s="1"/>
  <c r="K158" i="10" s="1"/>
  <c r="K159" i="10" s="1"/>
  <c r="K160" i="10" s="1"/>
  <c r="K161" i="10" s="1"/>
  <c r="K162" i="10" s="1"/>
  <c r="K163" i="10" s="1"/>
  <c r="K164" i="10" s="1"/>
  <c r="K165" i="10" s="1"/>
  <c r="K166" i="10" s="1"/>
  <c r="K167" i="10" s="1"/>
  <c r="K168" i="10" s="1"/>
  <c r="K169" i="10" s="1"/>
  <c r="K170" i="10" s="1"/>
  <c r="K171" i="10" s="1"/>
  <c r="K172" i="10" s="1"/>
  <c r="K173" i="10" s="1"/>
  <c r="K174" i="10" s="1"/>
  <c r="K175" i="10" s="1"/>
  <c r="K176" i="10" s="1"/>
  <c r="K177" i="10" s="1"/>
  <c r="K178" i="10" s="1"/>
  <c r="K179" i="10" s="1"/>
  <c r="K180" i="10" s="1"/>
  <c r="K181" i="10" s="1"/>
  <c r="K182" i="10" s="1"/>
  <c r="K183" i="10" s="1"/>
  <c r="K184" i="10" s="1"/>
  <c r="K185" i="10" s="1"/>
  <c r="K186" i="10" s="1"/>
  <c r="K187" i="10" s="1"/>
  <c r="K188" i="10" s="1"/>
  <c r="K189" i="10" s="1"/>
  <c r="K190" i="10" s="1"/>
  <c r="K191" i="10" s="1"/>
  <c r="K192" i="10" s="1"/>
  <c r="K193" i="10" s="1"/>
  <c r="K194" i="10" s="1"/>
  <c r="K195" i="10" s="1"/>
  <c r="K196" i="10" s="1"/>
  <c r="K197" i="10" s="1"/>
  <c r="K198" i="10" s="1"/>
  <c r="K199" i="10" s="1"/>
  <c r="K200" i="10" s="1"/>
  <c r="K201" i="10" s="1"/>
  <c r="K202" i="10" s="1"/>
  <c r="K203" i="10" s="1"/>
  <c r="K204" i="10" s="1"/>
  <c r="K205" i="10" s="1"/>
  <c r="K206" i="10" s="1"/>
  <c r="K207" i="10" s="1"/>
  <c r="K208" i="10" s="1"/>
  <c r="K209" i="10" s="1"/>
  <c r="K210" i="10" s="1"/>
  <c r="K211" i="10" s="1"/>
  <c r="K212" i="10" s="1"/>
  <c r="K213" i="10" s="1"/>
  <c r="K214" i="10" s="1"/>
  <c r="K215" i="10" s="1"/>
  <c r="K216" i="10" s="1"/>
  <c r="K217" i="10" s="1"/>
  <c r="K218" i="10" s="1"/>
  <c r="K219" i="10" s="1"/>
  <c r="K220" i="10" s="1"/>
  <c r="K221" i="10" s="1"/>
  <c r="K222" i="10" s="1"/>
  <c r="K223" i="10" s="1"/>
  <c r="K224" i="10" s="1"/>
  <c r="K225" i="10" s="1"/>
  <c r="K226" i="10" s="1"/>
  <c r="K227" i="10" s="1"/>
  <c r="K228" i="10" s="1"/>
  <c r="K229" i="10" s="1"/>
  <c r="K230" i="10" s="1"/>
  <c r="K231" i="10" s="1"/>
  <c r="K232" i="10" s="1"/>
  <c r="K233" i="10" s="1"/>
  <c r="K234" i="10" s="1"/>
  <c r="K235" i="10" s="1"/>
  <c r="K236" i="10" s="1"/>
  <c r="K237" i="10" s="1"/>
  <c r="K238" i="10" s="1"/>
  <c r="K239" i="10" s="1"/>
  <c r="K240" i="10" s="1"/>
  <c r="K241" i="10" s="1"/>
  <c r="K242" i="10" s="1"/>
  <c r="K243" i="10" s="1"/>
  <c r="K244" i="10" s="1"/>
  <c r="K245" i="10" s="1"/>
  <c r="K246" i="10" s="1"/>
  <c r="K247" i="10" s="1"/>
  <c r="K248" i="10" s="1"/>
  <c r="K249" i="10" s="1"/>
  <c r="K250" i="10" s="1"/>
  <c r="K251" i="10" s="1"/>
  <c r="K252" i="10" s="1"/>
  <c r="K253" i="10" s="1"/>
  <c r="K254" i="10" s="1"/>
  <c r="K255" i="10" s="1"/>
  <c r="K256" i="10" s="1"/>
  <c r="K257" i="10" s="1"/>
  <c r="K258" i="10" s="1"/>
  <c r="K259" i="10" s="1"/>
  <c r="K260" i="10" s="1"/>
  <c r="K261" i="10" s="1"/>
  <c r="K262" i="10" s="1"/>
  <c r="K263" i="10" s="1"/>
  <c r="K264" i="10" s="1"/>
  <c r="K265" i="10" s="1"/>
  <c r="K266" i="10" s="1"/>
  <c r="K267" i="10" s="1"/>
  <c r="K268" i="10" s="1"/>
  <c r="K269" i="10" s="1"/>
  <c r="K270" i="10" s="1"/>
  <c r="K271" i="10" s="1"/>
  <c r="K272" i="10" s="1"/>
  <c r="K273" i="10" s="1"/>
  <c r="K274" i="10" s="1"/>
  <c r="K275" i="10" s="1"/>
  <c r="K276" i="10" s="1"/>
  <c r="K277" i="10" s="1"/>
  <c r="K278" i="10" s="1"/>
  <c r="K279" i="10" s="1"/>
  <c r="K280" i="10" s="1"/>
  <c r="K281" i="10" s="1"/>
  <c r="K282" i="10" s="1"/>
  <c r="K283" i="10" s="1"/>
  <c r="K284" i="10" s="1"/>
  <c r="K285" i="10" s="1"/>
  <c r="K286" i="10" s="1"/>
  <c r="K287" i="10" s="1"/>
  <c r="K288" i="10" s="1"/>
  <c r="K289" i="10" s="1"/>
  <c r="K290" i="10" s="1"/>
  <c r="K291" i="10" s="1"/>
  <c r="K292" i="10" s="1"/>
  <c r="K293" i="10" s="1"/>
  <c r="K294" i="10" s="1"/>
  <c r="K295" i="10" s="1"/>
  <c r="K296" i="10" s="1"/>
  <c r="K297" i="10" s="1"/>
  <c r="K298" i="10" s="1"/>
  <c r="K299" i="10" s="1"/>
  <c r="K300" i="10" s="1"/>
  <c r="K301" i="10" s="1"/>
  <c r="K302" i="10" s="1"/>
  <c r="K303" i="10" s="1"/>
  <c r="K304" i="10" s="1"/>
  <c r="K305" i="10" s="1"/>
  <c r="K306" i="10" s="1"/>
  <c r="K307" i="10" s="1"/>
  <c r="K308" i="10" s="1"/>
  <c r="K309" i="10" s="1"/>
  <c r="K310" i="10" s="1"/>
  <c r="K311" i="10" s="1"/>
  <c r="K312" i="10" s="1"/>
  <c r="K313" i="10" s="1"/>
  <c r="K314" i="10" s="1"/>
  <c r="K315" i="10" s="1"/>
  <c r="K316" i="10" s="1"/>
  <c r="K317" i="10" s="1"/>
  <c r="K318" i="10" s="1"/>
  <c r="K319" i="10" s="1"/>
  <c r="K320" i="10" s="1"/>
  <c r="K321" i="10" s="1"/>
  <c r="K322" i="10" s="1"/>
  <c r="K323" i="10" s="1"/>
  <c r="K324" i="10" s="1"/>
  <c r="K325" i="10" s="1"/>
  <c r="K326" i="10" s="1"/>
  <c r="K327" i="10" s="1"/>
  <c r="K328" i="10" s="1"/>
  <c r="K329" i="10" s="1"/>
  <c r="K330" i="10" s="1"/>
  <c r="K331" i="10" s="1"/>
  <c r="K332" i="10" s="1"/>
  <c r="K333" i="10" s="1"/>
  <c r="K334" i="10" s="1"/>
  <c r="K335" i="10" s="1"/>
  <c r="K336" i="10" s="1"/>
  <c r="K337" i="10" s="1"/>
  <c r="K338" i="10" s="1"/>
  <c r="K339" i="10" s="1"/>
  <c r="K340" i="10" s="1"/>
  <c r="K341" i="10" s="1"/>
  <c r="K342" i="10" s="1"/>
  <c r="K343" i="10" s="1"/>
  <c r="K344" i="10" s="1"/>
  <c r="K345" i="10" s="1"/>
  <c r="K346" i="10" s="1"/>
  <c r="K347" i="10" s="1"/>
  <c r="K348" i="10" s="1"/>
  <c r="K349" i="10" s="1"/>
  <c r="K350" i="10" s="1"/>
  <c r="K351" i="10" s="1"/>
  <c r="K352" i="10" s="1"/>
  <c r="K353" i="10" s="1"/>
  <c r="K354" i="10" s="1"/>
  <c r="K355" i="10" s="1"/>
  <c r="K356" i="10" s="1"/>
  <c r="K357" i="10" s="1"/>
  <c r="K358" i="10" s="1"/>
  <c r="K359" i="10" s="1"/>
  <c r="K360" i="10" s="1"/>
  <c r="K361" i="10" s="1"/>
  <c r="K362" i="10" s="1"/>
  <c r="K363" i="10" s="1"/>
  <c r="K364" i="10" s="1"/>
  <c r="K365" i="10" s="1"/>
  <c r="K366" i="10" s="1"/>
  <c r="K367" i="10" s="1"/>
  <c r="K368" i="10" s="1"/>
  <c r="K369" i="10" s="1"/>
  <c r="K370" i="10" s="1"/>
  <c r="K4" i="10" s="1"/>
  <c r="D169" i="6" s="1"/>
  <c r="J172" i="6" s="1"/>
  <c r="J171" i="6" s="1"/>
  <c r="F7" i="8"/>
  <c r="F7" i="7"/>
  <c r="H8" i="6"/>
  <c r="J8" i="6"/>
  <c r="H9" i="6"/>
  <c r="J9" i="6"/>
  <c r="K9" i="6"/>
  <c r="C10" i="6"/>
  <c r="E11" i="6"/>
  <c r="J14" i="6"/>
  <c r="C15" i="6"/>
  <c r="D15" i="6"/>
  <c r="E10" i="7" s="1"/>
  <c r="C10" i="7" s="1"/>
  <c r="J15" i="6"/>
  <c r="K15" i="6"/>
  <c r="F18" i="6"/>
  <c r="J24" i="6" s="1"/>
  <c r="I24" i="6" s="1"/>
  <c r="D21" i="6"/>
  <c r="D22" i="6"/>
  <c r="C28" i="6"/>
  <c r="D28" i="6"/>
  <c r="D10" i="8" s="1"/>
  <c r="J31" i="6"/>
  <c r="C32" i="6"/>
  <c r="D32" i="6"/>
  <c r="E11" i="7" s="1"/>
  <c r="C11" i="7" s="1"/>
  <c r="J32" i="6"/>
  <c r="K32" i="6"/>
  <c r="F35" i="6"/>
  <c r="F11" i="7" s="1"/>
  <c r="D38" i="6"/>
  <c r="D39" i="6"/>
  <c r="C45" i="6"/>
  <c r="D45" i="6"/>
  <c r="J48" i="6"/>
  <c r="D49" i="6"/>
  <c r="E12" i="7" s="1"/>
  <c r="C12" i="7" s="1"/>
  <c r="J49" i="6"/>
  <c r="K49" i="6"/>
  <c r="F52" i="6"/>
  <c r="E52" i="6" s="1"/>
  <c r="J54" i="6"/>
  <c r="D55" i="6"/>
  <c r="D56" i="6"/>
  <c r="C62" i="6"/>
  <c r="D62" i="6"/>
  <c r="D12" i="7" s="1"/>
  <c r="J65" i="6"/>
  <c r="D66" i="6"/>
  <c r="J66" i="6"/>
  <c r="K66" i="6"/>
  <c r="F69" i="6"/>
  <c r="E69" i="6" s="1"/>
  <c r="J71" i="6"/>
  <c r="D72" i="6"/>
  <c r="D73" i="6"/>
  <c r="C79" i="6"/>
  <c r="D79" i="6"/>
  <c r="D13" i="7" s="1"/>
  <c r="J82" i="6"/>
  <c r="D83" i="6"/>
  <c r="D82" i="6" s="1"/>
  <c r="J83" i="6"/>
  <c r="K83" i="6"/>
  <c r="F86" i="6"/>
  <c r="J92" i="6" s="1"/>
  <c r="I92" i="6" s="1"/>
  <c r="J88" i="6"/>
  <c r="D89" i="6"/>
  <c r="D90" i="6"/>
  <c r="C96" i="6"/>
  <c r="D96" i="6"/>
  <c r="J99" i="6"/>
  <c r="D100" i="6"/>
  <c r="E15" i="8" s="1"/>
  <c r="C15" i="8" s="1"/>
  <c r="J100" i="6"/>
  <c r="K100" i="6"/>
  <c r="F103" i="6"/>
  <c r="J109" i="6" s="1"/>
  <c r="I109" i="6" s="1"/>
  <c r="J105" i="6"/>
  <c r="D106" i="6"/>
  <c r="D107" i="6"/>
  <c r="C113" i="6"/>
  <c r="D113" i="6"/>
  <c r="D15" i="8" s="1"/>
  <c r="J116" i="6"/>
  <c r="D117" i="6"/>
  <c r="D116" i="6" s="1"/>
  <c r="J117" i="6"/>
  <c r="K117" i="6"/>
  <c r="F120" i="6"/>
  <c r="F16" i="7" s="1"/>
  <c r="F16" i="8" s="1"/>
  <c r="J122" i="6"/>
  <c r="D123" i="6"/>
  <c r="D124" i="6"/>
  <c r="C130" i="6"/>
  <c r="D130" i="6"/>
  <c r="D16" i="8" s="1"/>
  <c r="J133" i="6"/>
  <c r="D134" i="6"/>
  <c r="J134" i="6"/>
  <c r="K134" i="6"/>
  <c r="F137" i="6"/>
  <c r="F17" i="7" s="1"/>
  <c r="F17" i="8" s="1"/>
  <c r="J139" i="6"/>
  <c r="D140" i="6"/>
  <c r="D141" i="6"/>
  <c r="C147" i="6"/>
  <c r="D147" i="6"/>
  <c r="D17" i="7" s="1"/>
  <c r="D17" i="8"/>
  <c r="J150" i="6"/>
  <c r="D151" i="6"/>
  <c r="J151" i="6"/>
  <c r="K151" i="6"/>
  <c r="F154" i="6"/>
  <c r="F18" i="7" s="1"/>
  <c r="F18" i="8" s="1"/>
  <c r="J156" i="6"/>
  <c r="D157" i="6"/>
  <c r="D158" i="6"/>
  <c r="C164" i="6"/>
  <c r="D164" i="6"/>
  <c r="D18" i="8" s="1"/>
  <c r="J167" i="6"/>
  <c r="D168" i="6"/>
  <c r="E19" i="7" s="1"/>
  <c r="C19" i="7" s="1"/>
  <c r="J168" i="6"/>
  <c r="K168" i="6"/>
  <c r="F171" i="6"/>
  <c r="J177" i="6" s="1"/>
  <c r="I177" i="6" s="1"/>
  <c r="J173" i="6"/>
  <c r="D174" i="6"/>
  <c r="D175" i="6"/>
  <c r="C181" i="6"/>
  <c r="D181" i="6"/>
  <c r="D19" i="8" s="1"/>
  <c r="K6" i="5"/>
  <c r="C9" i="2"/>
  <c r="D13" i="8"/>
  <c r="E120" i="6"/>
  <c r="E18" i="6" l="1"/>
  <c r="F10" i="7"/>
  <c r="F10" i="8" s="1"/>
  <c r="D27" i="6"/>
  <c r="E12" i="8"/>
  <c r="C12" i="8" s="1"/>
  <c r="D19" i="7"/>
  <c r="D10" i="7"/>
  <c r="D48" i="6"/>
  <c r="F13" i="7"/>
  <c r="F13" i="8" s="1"/>
  <c r="E35" i="6"/>
  <c r="J41" i="6"/>
  <c r="I41" i="6" s="1"/>
  <c r="F15" i="7"/>
  <c r="F15" i="8" s="1"/>
  <c r="J160" i="6"/>
  <c r="I160" i="6" s="1"/>
  <c r="J126" i="6"/>
  <c r="I126" i="6" s="1"/>
  <c r="E103" i="6"/>
  <c r="J75" i="6"/>
  <c r="I75" i="6" s="1"/>
  <c r="F14" i="7"/>
  <c r="F14" i="8" s="1"/>
  <c r="E14" i="7"/>
  <c r="C14" i="7" s="1"/>
  <c r="E14" i="8"/>
  <c r="C14" i="8" s="1"/>
  <c r="F19" i="7"/>
  <c r="F19" i="8" s="1"/>
  <c r="F11" i="8"/>
  <c r="D31" i="6"/>
  <c r="E11" i="8"/>
  <c r="C11" i="8" s="1"/>
  <c r="K19" i="6"/>
  <c r="K18" i="6" s="1"/>
  <c r="I15" i="6"/>
  <c r="K104" i="6"/>
  <c r="K105" i="6" s="1"/>
  <c r="J104" i="6"/>
  <c r="J103" i="6" s="1"/>
  <c r="F101" i="6"/>
  <c r="I103" i="6"/>
  <c r="H101" i="6"/>
  <c r="D112" i="6" s="1"/>
  <c r="I100" i="6"/>
  <c r="I12" i="7"/>
  <c r="I12" i="8"/>
  <c r="J121" i="6"/>
  <c r="J120" i="6" s="1"/>
  <c r="K121" i="6"/>
  <c r="I120" i="6"/>
  <c r="F118" i="6"/>
  <c r="J127" i="6" s="1"/>
  <c r="I117" i="6"/>
  <c r="G121" i="6"/>
  <c r="H118" i="6"/>
  <c r="C117" i="6"/>
  <c r="I69" i="6"/>
  <c r="C66" i="6"/>
  <c r="I66" i="6"/>
  <c r="G70" i="6"/>
  <c r="F67" i="6"/>
  <c r="F84" i="6"/>
  <c r="G87" i="6"/>
  <c r="K87" i="6"/>
  <c r="I83" i="6"/>
  <c r="I86" i="6"/>
  <c r="C83" i="6"/>
  <c r="K172" i="6"/>
  <c r="J87" i="6"/>
  <c r="J86" i="6" s="1"/>
  <c r="E86" i="6"/>
  <c r="D12" i="8"/>
  <c r="I154" i="6"/>
  <c r="C151" i="6"/>
  <c r="G155" i="6"/>
  <c r="K155" i="6"/>
  <c r="I151" i="6"/>
  <c r="H152" i="6"/>
  <c r="D163" i="6" s="1"/>
  <c r="F152" i="6"/>
  <c r="J70" i="6"/>
  <c r="J69" i="6" s="1"/>
  <c r="D14" i="8"/>
  <c r="D14" i="7"/>
  <c r="J10" i="7"/>
  <c r="J10" i="8"/>
  <c r="I52" i="6"/>
  <c r="I49" i="6"/>
  <c r="D11" i="8"/>
  <c r="D11" i="7"/>
  <c r="F33" i="6"/>
  <c r="H33" i="6"/>
  <c r="D44" i="6" s="1"/>
  <c r="K36" i="6"/>
  <c r="I32" i="6"/>
  <c r="I35" i="6"/>
  <c r="H84" i="6"/>
  <c r="D95" i="6" s="1"/>
  <c r="E19" i="8"/>
  <c r="C19" i="8" s="1"/>
  <c r="D167" i="6"/>
  <c r="J58" i="6"/>
  <c r="I58" i="6" s="1"/>
  <c r="F9" i="6"/>
  <c r="E9" i="6" s="1"/>
  <c r="F12" i="7"/>
  <c r="F12" i="8" s="1"/>
  <c r="G36" i="6"/>
  <c r="H67" i="6"/>
  <c r="D78" i="6" s="1"/>
  <c r="D14" i="6"/>
  <c r="D150" i="6"/>
  <c r="E18" i="8"/>
  <c r="C18" i="8" s="1"/>
  <c r="E18" i="7"/>
  <c r="C18" i="7" s="1"/>
  <c r="J143" i="6"/>
  <c r="I143" i="6" s="1"/>
  <c r="E137" i="6"/>
  <c r="J37" i="6"/>
  <c r="J35" i="6"/>
  <c r="K70" i="6"/>
  <c r="C168" i="6"/>
  <c r="I171" i="6"/>
  <c r="H169" i="6"/>
  <c r="D180" i="6" s="1"/>
  <c r="F169" i="6"/>
  <c r="I168" i="6"/>
  <c r="G172" i="6"/>
  <c r="K53" i="6"/>
  <c r="H50" i="6"/>
  <c r="D61" i="6" s="1"/>
  <c r="F50" i="6"/>
  <c r="J59" i="6" s="1"/>
  <c r="J53" i="6"/>
  <c r="J52" i="6" s="1"/>
  <c r="C49" i="6"/>
  <c r="I18" i="6"/>
  <c r="J19" i="6"/>
  <c r="G19" i="6"/>
  <c r="F16" i="6"/>
  <c r="E171" i="6"/>
  <c r="E154" i="6"/>
  <c r="D16" i="7"/>
  <c r="D18" i="7"/>
  <c r="F135" i="6"/>
  <c r="I134" i="6"/>
  <c r="I137" i="6"/>
  <c r="G138" i="6"/>
  <c r="K138" i="6"/>
  <c r="J138" i="6"/>
  <c r="J137" i="6" s="1"/>
  <c r="C134" i="6"/>
  <c r="H135" i="6"/>
  <c r="D146" i="6" s="1"/>
  <c r="K103" i="6"/>
  <c r="E17" i="8"/>
  <c r="C17" i="8" s="1"/>
  <c r="E17" i="7"/>
  <c r="C17" i="7" s="1"/>
  <c r="D65" i="6"/>
  <c r="E13" i="8"/>
  <c r="C13" i="8" s="1"/>
  <c r="E13" i="7"/>
  <c r="C13" i="7" s="1"/>
  <c r="E16" i="8"/>
  <c r="C16" i="8" s="1"/>
  <c r="E16" i="7"/>
  <c r="C16" i="7" s="1"/>
  <c r="D133" i="6"/>
  <c r="G104" i="6"/>
  <c r="C100" i="6"/>
  <c r="E10" i="8"/>
  <c r="C10" i="8" s="1"/>
  <c r="D15" i="7"/>
  <c r="E15" i="7"/>
  <c r="C15" i="7" s="1"/>
  <c r="D99" i="6"/>
  <c r="J16" i="8" l="1"/>
  <c r="D129" i="6"/>
  <c r="F9" i="7"/>
  <c r="F9" i="8" s="1"/>
  <c r="E50" i="6"/>
  <c r="F8" i="6"/>
  <c r="F10" i="6" s="1"/>
  <c r="E10" i="6" s="1"/>
  <c r="K20" i="6"/>
  <c r="J14" i="8"/>
  <c r="J14" i="7"/>
  <c r="K88" i="6"/>
  <c r="K86" i="6"/>
  <c r="I19" i="7"/>
  <c r="I19" i="8"/>
  <c r="I37" i="6"/>
  <c r="I36" i="6"/>
  <c r="J18" i="6"/>
  <c r="J20" i="6"/>
  <c r="J16" i="7"/>
  <c r="E169" i="6"/>
  <c r="G19" i="7"/>
  <c r="G19" i="8" s="1"/>
  <c r="F172" i="6"/>
  <c r="J178" i="6"/>
  <c r="J18" i="8"/>
  <c r="J18" i="7"/>
  <c r="I16" i="7"/>
  <c r="I16" i="8"/>
  <c r="F19" i="6"/>
  <c r="G10" i="7"/>
  <c r="G10" i="8" s="1"/>
  <c r="E16" i="6"/>
  <c r="J25" i="6"/>
  <c r="I155" i="6"/>
  <c r="I156" i="6"/>
  <c r="I10" i="8"/>
  <c r="I10" i="7"/>
  <c r="I54" i="6"/>
  <c r="I53" i="6"/>
  <c r="G14" i="7"/>
  <c r="G14" i="8" s="1"/>
  <c r="F87" i="6"/>
  <c r="J93" i="6"/>
  <c r="E84" i="6"/>
  <c r="K35" i="6"/>
  <c r="K37" i="6"/>
  <c r="J11" i="8"/>
  <c r="J11" i="7"/>
  <c r="K173" i="6"/>
  <c r="K171" i="6"/>
  <c r="E67" i="6"/>
  <c r="G13" i="7"/>
  <c r="G13" i="8" s="1"/>
  <c r="J76" i="6"/>
  <c r="F70" i="6"/>
  <c r="J15" i="8"/>
  <c r="J15" i="7"/>
  <c r="I172" i="6"/>
  <c r="I173" i="6"/>
  <c r="F36" i="6"/>
  <c r="G11" i="7"/>
  <c r="G11" i="8" s="1"/>
  <c r="J42" i="6"/>
  <c r="E33" i="6"/>
  <c r="K156" i="6"/>
  <c r="K154" i="6"/>
  <c r="I13" i="7"/>
  <c r="I13" i="8"/>
  <c r="G16" i="7"/>
  <c r="G16" i="8" s="1"/>
  <c r="E118" i="6"/>
  <c r="F121" i="6"/>
  <c r="I104" i="6"/>
  <c r="I105" i="6"/>
  <c r="K54" i="6"/>
  <c r="K52" i="6"/>
  <c r="J13" i="7"/>
  <c r="J13" i="8"/>
  <c r="E152" i="6"/>
  <c r="F155" i="6"/>
  <c r="J161" i="6"/>
  <c r="I70" i="6"/>
  <c r="I71" i="6"/>
  <c r="I11" i="7"/>
  <c r="I11" i="8"/>
  <c r="I14" i="8"/>
  <c r="I14" i="7"/>
  <c r="I20" i="6"/>
  <c r="I19" i="6"/>
  <c r="J19" i="7"/>
  <c r="J19" i="8"/>
  <c r="G12" i="7"/>
  <c r="G12" i="8" s="1"/>
  <c r="F53" i="6"/>
  <c r="I18" i="8"/>
  <c r="I18" i="7"/>
  <c r="I88" i="6"/>
  <c r="I87" i="6"/>
  <c r="I121" i="6"/>
  <c r="I122" i="6"/>
  <c r="E101" i="6"/>
  <c r="G15" i="7"/>
  <c r="G15" i="8" s="1"/>
  <c r="J110" i="6"/>
  <c r="F104" i="6"/>
  <c r="G18" i="7"/>
  <c r="G18" i="8" s="1"/>
  <c r="J12" i="7"/>
  <c r="J12" i="8"/>
  <c r="K69" i="6"/>
  <c r="K71" i="6"/>
  <c r="K120" i="6"/>
  <c r="K122" i="6"/>
  <c r="I15" i="8"/>
  <c r="I15" i="7"/>
  <c r="J17" i="8"/>
  <c r="J17" i="7"/>
  <c r="I17" i="7"/>
  <c r="I17" i="8"/>
  <c r="H122" i="6"/>
  <c r="I127" i="6"/>
  <c r="I59" i="6"/>
  <c r="H54" i="6"/>
  <c r="K139" i="6"/>
  <c r="K137" i="6"/>
  <c r="I138" i="6"/>
  <c r="I139" i="6"/>
  <c r="J144" i="6"/>
  <c r="F138" i="6"/>
  <c r="G17" i="7"/>
  <c r="E135" i="6"/>
  <c r="E8" i="6" l="1"/>
  <c r="H88" i="6"/>
  <c r="I93" i="6"/>
  <c r="H15" i="7"/>
  <c r="H15" i="8" s="1"/>
  <c r="G103" i="6"/>
  <c r="G154" i="6"/>
  <c r="H18" i="7"/>
  <c r="H18" i="8" s="1"/>
  <c r="D110" i="6"/>
  <c r="D109" i="6"/>
  <c r="D58" i="6"/>
  <c r="D59" i="6"/>
  <c r="G171" i="6"/>
  <c r="H19" i="7"/>
  <c r="H19" i="8" s="1"/>
  <c r="I110" i="6"/>
  <c r="H105" i="6"/>
  <c r="G120" i="6"/>
  <c r="H16" i="7"/>
  <c r="H16" i="8" s="1"/>
  <c r="I42" i="6"/>
  <c r="H37" i="6"/>
  <c r="H13" i="7"/>
  <c r="H13" i="8" s="1"/>
  <c r="G69" i="6"/>
  <c r="E19" i="6"/>
  <c r="G18" i="6"/>
  <c r="H10" i="7"/>
  <c r="H10" i="8" s="1"/>
  <c r="G52" i="6"/>
  <c r="H12" i="7"/>
  <c r="H12" i="8" s="1"/>
  <c r="I76" i="6"/>
  <c r="H71" i="6"/>
  <c r="H11" i="7"/>
  <c r="H11" i="8" s="1"/>
  <c r="G35" i="6"/>
  <c r="D127" i="6"/>
  <c r="D126" i="6"/>
  <c r="G10" i="6"/>
  <c r="I9" i="7" s="1"/>
  <c r="D92" i="6"/>
  <c r="D93" i="6"/>
  <c r="D76" i="6"/>
  <c r="D75" i="6"/>
  <c r="H14" i="7"/>
  <c r="H14" i="8" s="1"/>
  <c r="G86" i="6"/>
  <c r="I25" i="6"/>
  <c r="H20" i="6"/>
  <c r="D178" i="6"/>
  <c r="D177" i="6"/>
  <c r="D160" i="6"/>
  <c r="D161" i="6"/>
  <c r="D24" i="6"/>
  <c r="D25" i="6"/>
  <c r="H156" i="6"/>
  <c r="I161" i="6"/>
  <c r="H173" i="6"/>
  <c r="I178" i="6"/>
  <c r="D41" i="6"/>
  <c r="D42" i="6"/>
  <c r="H17" i="7"/>
  <c r="G137" i="6"/>
  <c r="H53" i="6"/>
  <c r="H52" i="6" s="1"/>
  <c r="G54" i="6"/>
  <c r="G17" i="8"/>
  <c r="G9" i="7"/>
  <c r="G9" i="8" s="1"/>
  <c r="H139" i="6"/>
  <c r="I144" i="6"/>
  <c r="D143" i="6"/>
  <c r="D144" i="6"/>
  <c r="H121" i="6"/>
  <c r="H120" i="6" s="1"/>
  <c r="G122" i="6"/>
  <c r="G20" i="6" l="1"/>
  <c r="H19" i="6"/>
  <c r="H18" i="6" s="1"/>
  <c r="H155" i="6"/>
  <c r="H154" i="6" s="1"/>
  <c r="G156" i="6"/>
  <c r="G105" i="6"/>
  <c r="H104" i="6"/>
  <c r="H103" i="6" s="1"/>
  <c r="G71" i="6"/>
  <c r="H70" i="6"/>
  <c r="H69" i="6" s="1"/>
  <c r="I9" i="8"/>
  <c r="H36" i="6"/>
  <c r="H35" i="6" s="1"/>
  <c r="G37" i="6"/>
  <c r="H172" i="6"/>
  <c r="H171" i="6" s="1"/>
  <c r="G173" i="6"/>
  <c r="G88" i="6"/>
  <c r="H87" i="6"/>
  <c r="H86" i="6" s="1"/>
  <c r="H138" i="6"/>
  <c r="H137" i="6" s="1"/>
  <c r="G139" i="6"/>
  <c r="H17" i="8"/>
  <c r="H9" i="7"/>
  <c r="H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</authors>
  <commentList>
    <comment ref="C3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Inhaltsverzeichnis</t>
        </r>
      </text>
    </comment>
    <comment ref="D3" authorId="0" shapeId="0" xr:uid="{00000000-0006-0000-02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Angabe der geltenden Währungs-abkürzungen und deren Umrechnungsfaktor</t>
        </r>
      </text>
    </comment>
    <comment ref="C4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geben Sie die Tageskurse Ihrer Aktien ein.</t>
        </r>
      </text>
    </comment>
    <comment ref="D4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Tabelle analysieren Sie jede Aktie einzeln.</t>
        </r>
      </text>
    </comment>
    <comment ref="C5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Blick.</t>
        </r>
      </text>
    </comment>
    <comment ref="D5" authorId="0" shapeId="0" xr:uid="{00000000-0006-0000-0200-00000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Blick, umgerechnet in eine zweite Währung.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  <author>Auvista</author>
  </authors>
  <commentList>
    <comment ref="C3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Inhaltsverzeichnis</t>
        </r>
      </text>
    </comment>
    <comment ref="D3" authorId="0" shapeId="0" xr:uid="{00000000-0006-0000-03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Angabe der geltenden Währungs-abkürzungen und deren Umrechnungsfaktor</t>
        </r>
      </text>
    </comment>
    <comment ref="C4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geben Sie die Tageskurse Ihrer Aktien ein.</t>
        </r>
      </text>
    </comment>
    <comment ref="D4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Tabelle analysieren Sie jede Aktie einzeln.</t>
        </r>
      </text>
    </comment>
    <comment ref="C5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Blick.</t>
        </r>
      </text>
    </comment>
    <comment ref="D5" authorId="0" shapeId="0" xr:uid="{00000000-0006-0000-0300-00000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Blick, umgerechnet in eine zweite Währung.</t>
        </r>
      </text>
    </comment>
    <comment ref="K6" authorId="1" shapeId="0" xr:uid="{00000000-0006-0000-0300-000007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Diese Währung kann in Blatt A geändert werden.</t>
        </r>
      </text>
    </comment>
    <comment ref="C8" authorId="0" shapeId="0" xr:uid="{00000000-0006-0000-0300-000008000000}">
      <text>
        <r>
          <rPr>
            <b/>
            <sz val="9"/>
            <color indexed="81"/>
            <rFont val="Tahoma"/>
            <charset val="1"/>
          </rPr>
          <t>Auvista:</t>
        </r>
        <r>
          <rPr>
            <sz val="9"/>
            <color indexed="81"/>
            <rFont val="Tahoma"/>
            <charset val="1"/>
          </rPr>
          <t xml:space="preserve">
Nach rechts können Sie bei Bedarf zu jeder Aktie die internationale Wertpapier-Kennnummer eintragen</t>
        </r>
      </text>
    </comment>
    <comment ref="D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Auvista:</t>
        </r>
        <r>
          <rPr>
            <sz val="9"/>
            <color indexed="81"/>
            <rFont val="Tahoma"/>
            <charset val="1"/>
          </rPr>
          <t xml:space="preserve">
Die Eintragungen in der Original-Datei dienen als Beispiel für /Diagramm/. Sie können einfach gelöscht oder überschrieben werden.</t>
        </r>
      </text>
    </comment>
    <comment ref="C10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Auvista:</t>
        </r>
        <r>
          <rPr>
            <sz val="9"/>
            <color indexed="81"/>
            <rFont val="Tahoma"/>
            <charset val="1"/>
          </rPr>
          <t xml:space="preserve">
Nach rechts geben Sie die Titel der Wertpapiere an, nach unten die Tagesdaten. Im Bereich ab D11 tragen Sie die jeweiligen Tages-Schlusskurse ein.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  <author>Auvista</author>
  </authors>
  <commentList>
    <comment ref="C3" authorId="0" shapeId="0" xr:uid="{00000000-0006-0000-04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Inhaltsverzeichnis</t>
        </r>
      </text>
    </comment>
    <comment ref="D3" authorId="0" shapeId="0" xr:uid="{00000000-0006-0000-04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Angabe der geltenden Währungs-abkürzungen und deren Umrechnungsfaktor</t>
        </r>
      </text>
    </comment>
    <comment ref="C4" authorId="0" shapeId="0" xr:uid="{00000000-0006-0000-04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geben Sie die Tageskurse Ihrer Aktien ein.</t>
        </r>
      </text>
    </comment>
    <comment ref="D4" authorId="0" shapeId="0" xr:uid="{00000000-0006-0000-04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Tabelle analysieren Sie jede Aktie einzeln.</t>
        </r>
      </text>
    </comment>
    <comment ref="C5" authorId="0" shapeId="0" xr:uid="{00000000-0006-0000-04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Blick.</t>
        </r>
      </text>
    </comment>
    <comment ref="D5" authorId="0" shapeId="0" xr:uid="{00000000-0006-0000-0400-00000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Blick, umgerechnet in eine zweite Währung.</t>
        </r>
      </text>
    </comment>
    <comment ref="G9" authorId="1" shapeId="0" xr:uid="{00000000-0006-0000-0400-000007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G18" authorId="1" shapeId="0" xr:uid="{00000000-0006-0000-0400-000008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21" authorId="1" shapeId="0" xr:uid="{00000000-0006-0000-0400-000009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22" authorId="1" shapeId="0" xr:uid="{00000000-0006-0000-0400-00000A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24" authorId="1" shapeId="0" xr:uid="{00000000-0006-0000-0400-00000B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25" authorId="1" shapeId="0" xr:uid="{00000000-0006-0000-0400-00000C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35" authorId="1" shapeId="0" xr:uid="{00000000-0006-0000-0400-00000D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38" authorId="1" shapeId="0" xr:uid="{00000000-0006-0000-0400-00000E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39" authorId="1" shapeId="0" xr:uid="{00000000-0006-0000-0400-00000F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41" authorId="1" shapeId="0" xr:uid="{00000000-0006-0000-0400-000010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42" authorId="1" shapeId="0" xr:uid="{00000000-0006-0000-0400-00001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52" authorId="1" shapeId="0" xr:uid="{00000000-0006-0000-0400-00001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55" authorId="1" shapeId="0" xr:uid="{00000000-0006-0000-0400-000013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56" authorId="1" shapeId="0" xr:uid="{00000000-0006-0000-0400-00001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58" authorId="1" shapeId="0" xr:uid="{00000000-0006-0000-0400-000015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59" authorId="1" shapeId="0" xr:uid="{00000000-0006-0000-0400-00001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69" authorId="1" shapeId="0" xr:uid="{00000000-0006-0000-0400-000017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72" authorId="1" shapeId="0" xr:uid="{00000000-0006-0000-0400-000018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73" authorId="1" shapeId="0" xr:uid="{00000000-0006-0000-0400-000019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75" authorId="1" shapeId="0" xr:uid="{00000000-0006-0000-0400-00001A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76" authorId="1" shapeId="0" xr:uid="{00000000-0006-0000-0400-00001B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86" authorId="1" shapeId="0" xr:uid="{00000000-0006-0000-0400-00001C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89" authorId="1" shapeId="0" xr:uid="{00000000-0006-0000-0400-00001D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90" authorId="1" shapeId="0" xr:uid="{00000000-0006-0000-0400-00001E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92" authorId="1" shapeId="0" xr:uid="{00000000-0006-0000-0400-00001F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93" authorId="1" shapeId="0" xr:uid="{00000000-0006-0000-0400-000020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103" authorId="1" shapeId="0" xr:uid="{00000000-0006-0000-0400-00002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106" authorId="1" shapeId="0" xr:uid="{00000000-0006-0000-0400-000022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107" authorId="1" shapeId="0" xr:uid="{00000000-0006-0000-0400-00002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109" authorId="1" shapeId="0" xr:uid="{00000000-0006-0000-0400-000024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110" authorId="1" shapeId="0" xr:uid="{00000000-0006-0000-0400-00002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120" authorId="1" shapeId="0" xr:uid="{00000000-0006-0000-0400-00002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123" authorId="1" shapeId="0" xr:uid="{00000000-0006-0000-0400-000027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124" authorId="1" shapeId="0" xr:uid="{00000000-0006-0000-0400-000028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126" authorId="1" shapeId="0" xr:uid="{00000000-0006-0000-0400-000029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127" authorId="1" shapeId="0" xr:uid="{00000000-0006-0000-0400-00002A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137" authorId="1" shapeId="0" xr:uid="{00000000-0006-0000-0400-00002B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140" authorId="1" shapeId="0" xr:uid="{00000000-0006-0000-0400-00002C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141" authorId="1" shapeId="0" xr:uid="{00000000-0006-0000-0400-00002D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143" authorId="1" shapeId="0" xr:uid="{00000000-0006-0000-0400-00002E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144" authorId="1" shapeId="0" xr:uid="{00000000-0006-0000-0400-00002F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154" authorId="1" shapeId="0" xr:uid="{00000000-0006-0000-0400-000030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157" authorId="1" shapeId="0" xr:uid="{00000000-0006-0000-0400-000031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158" authorId="1" shapeId="0" xr:uid="{00000000-0006-0000-0400-00003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160" authorId="1" shapeId="0" xr:uid="{00000000-0006-0000-0400-000033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161" authorId="1" shapeId="0" xr:uid="{00000000-0006-0000-0400-00003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  <comment ref="G171" authorId="1" shapeId="0" xr:uid="{00000000-0006-0000-0400-00003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Prozent ohne Spesen, Gebühren oder Provisionen sowie vor Steuern</t>
        </r>
      </text>
    </comment>
    <comment ref="C174" authorId="1" shapeId="0" xr:uid="{00000000-0006-0000-0400-000036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Käuferprovision beim Kauf als Zahl eingeben.
Fällt kein Prozentsatz an, diese Zelle leer lassen.</t>
        </r>
      </text>
    </comment>
    <comment ref="C175" authorId="1" shapeId="0" xr:uid="{00000000-0006-0000-0400-000037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Käuferprovision nur prozentual, lassen Sie diese Zelle bitte leer.</t>
        </r>
      </text>
    </comment>
    <comment ref="C177" authorId="1" shapeId="0" xr:uid="{00000000-0006-0000-0400-0000380000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Verkaufsprovision zum Verkauf als Zahl eingeben.
Fällt kein Prozentsatz an, diese Zelle leer lassen.</t>
        </r>
      </text>
    </comment>
    <comment ref="C178" authorId="1" shapeId="0" xr:uid="{00000000-0006-0000-0400-000039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kann ein fester Spesensatz eingegeben werden.  Ist die Verkaufsprovision nur prozentual, lassen Sie diese Zelle bitte leer.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</authors>
  <commentList>
    <comment ref="D3" authorId="0" shapeId="0" xr:uid="{00000000-0006-0000-05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Inhaltsverzeichnis</t>
        </r>
      </text>
    </comment>
    <comment ref="E3" authorId="0" shapeId="0" xr:uid="{00000000-0006-0000-05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Angabe der geltenden Währungs-abkürzungen und deren Umrechnungsfaktor</t>
        </r>
      </text>
    </comment>
    <comment ref="D4" authorId="0" shapeId="0" xr:uid="{00000000-0006-0000-05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geben Sie die Tageskurse Ihrer Aktien ein.</t>
        </r>
      </text>
    </comment>
    <comment ref="E4" authorId="0" shapeId="0" xr:uid="{00000000-0006-0000-05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Tabelle analysieren Sie jede Aktie einzeln.</t>
        </r>
      </text>
    </comment>
    <comment ref="D5" authorId="0" shapeId="0" xr:uid="{00000000-0006-0000-05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Blick.</t>
        </r>
      </text>
    </comment>
    <comment ref="E5" authorId="0" shapeId="0" xr:uid="{00000000-0006-0000-0500-00000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Blick, umgerechnet in eine zweite Währung.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</authors>
  <commentList>
    <comment ref="D3" authorId="0" shapeId="0" xr:uid="{00000000-0006-0000-06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Inhaltsverzeichnis</t>
        </r>
      </text>
    </comment>
    <comment ref="E3" authorId="0" shapeId="0" xr:uid="{00000000-0006-0000-06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Angabe der geltenden Währungs-abkürzungen und deren Umrechnungsfaktor</t>
        </r>
      </text>
    </comment>
    <comment ref="D4" authorId="0" shapeId="0" xr:uid="{00000000-0006-0000-06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Hier geben Sie die Tageskurse Ihrer Aktien ein.</t>
        </r>
      </text>
    </comment>
    <comment ref="E4" authorId="0" shapeId="0" xr:uid="{00000000-0006-0000-06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Tabelle analysieren Sie jede Aktie einzeln.</t>
        </r>
      </text>
    </comment>
    <comment ref="D5" authorId="0" shapeId="0" xr:uid="{00000000-0006-0000-06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Blick.</t>
        </r>
      </text>
    </comment>
    <comment ref="E5" authorId="0" shapeId="0" xr:uid="{00000000-0006-0000-0600-000006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Die Kursstände aller Aktien auf einen Blick, umgerechnet in eine zweite Währung.</t>
        </r>
      </text>
    </comment>
  </commentList>
</comments>
</file>

<file path=xl/sharedStrings.xml><?xml version="1.0" encoding="utf-8"?>
<sst xmlns="http://schemas.openxmlformats.org/spreadsheetml/2006/main" count="410" uniqueCount="331">
  <si>
    <t>Vervielfältigungen, Verbreitungen und Verarbeitungen in elektronischen Systemen.</t>
  </si>
  <si>
    <t>und strafbar. Dies gilt insbesondere für Reproduktionen, Übersetzungen,</t>
  </si>
  <si>
    <t xml:space="preserve">urheberrechtlich geschützt. Jede Verwertung außerhalb des Urhebergesetzes </t>
  </si>
  <si>
    <t>Alle Rechte vorbehalten. Diese Vorlagen einschließlich aller ihrer Teile sind</t>
  </si>
  <si>
    <t>Auvista - Spezialist für Microsoft Excel - Sie profitieren!</t>
  </si>
  <si>
    <t>Die größte Sammlung an deutschen, makrofreien Excel-Anwendungen</t>
  </si>
  <si>
    <t>nach oben</t>
  </si>
  <si>
    <t>N</t>
  </si>
  <si>
    <t>Vorlage für Liniendiagramme</t>
  </si>
  <si>
    <t>Diagramm</t>
  </si>
  <si>
    <t>umgerechnet</t>
  </si>
  <si>
    <t>Numerische Zusammenfassung aller Papiere in Börsenwährung</t>
  </si>
  <si>
    <t>Ein Blick</t>
  </si>
  <si>
    <t>Hier analysieren und kalkulieren Sie Ihre Wertpapiere</t>
  </si>
  <si>
    <t>Analyse u Kalkulation</t>
  </si>
  <si>
    <t>Hier geben Sie Tageskurse ein</t>
  </si>
  <si>
    <t>Kurs-Eingabe</t>
  </si>
  <si>
    <t>Beschreibung</t>
  </si>
  <si>
    <t>A</t>
  </si>
  <si>
    <t>Info</t>
  </si>
  <si>
    <t>I N H A L T S V E R Z E I C H N I S</t>
  </si>
  <si>
    <t>und Rechentabellen gelöst werden. Wir empfehlen die Datei vor</t>
  </si>
  <si>
    <t>von Auvista der Arbeitsmappenschutz und der Blattschutz der Eingabe-</t>
  </si>
  <si>
    <t>Die kostenlose Gratis-Datei ist auf 5 Aktien begrenzt und geschützt.</t>
  </si>
  <si>
    <t>Team</t>
  </si>
  <si>
    <t>Ihr</t>
  </si>
  <si>
    <t>Heute ist der:</t>
  </si>
  <si>
    <t>Aktien-Depot mit Berücksichtigung von Spesen</t>
  </si>
  <si>
    <t>© Auvista - Ihr Spezialist für Microsoft Excel!</t>
  </si>
  <si>
    <t>Leiste tippen und die Frage eingeben.</t>
  </si>
  <si>
    <t>Sollten Sie weitere Fragen zur Excel-Bedienung haben, nutzen Sie</t>
  </si>
  <si>
    <t>Allgemein:</t>
  </si>
  <si>
    <t>im Registerblatt Datentabelle diese ausblenden.</t>
  </si>
  <si>
    <t>"Diagramm-Optionen..." an. In der neu aufgehenden Kartei können Sie</t>
  </si>
  <si>
    <t>wie unter Punkt 2 beschrieben, das Optionsfeld und klicken den Schalter</t>
  </si>
  <si>
    <t>Wollen Sie die Werte-Tabelle unterhalb des Diagramms ausblenden, öffnen Sie,</t>
  </si>
  <si>
    <t>Tipp</t>
  </si>
  <si>
    <t>im Diagramm-Window über den OK-Button mit dem Cursor bestätigen.</t>
  </si>
  <si>
    <t>verfolgen möchte. Danach Strg-Taste wieder loslassen und die Markierung</t>
  </si>
  <si>
    <t>den Datums- und Zahlenbereich, über den man den Verlauf im Diagramm</t>
  </si>
  <si>
    <t>diese gedrückt. Mit dem Cursor und der linken Maustaste markiert man gleichzeitig</t>
  </si>
  <si>
    <t>als Bereich. Danach drückt man auf die Strg-Taste auf der Tastatur und hält</t>
  </si>
  <si>
    <t>Zuerst aktiviert man mit dem Cursor und der linken Maustaste die Überschriftzeile</t>
  </si>
  <si>
    <t>nacheinander aktiviert. Das funktioniert wie folgt:</t>
  </si>
  <si>
    <t>In unserer Diagramm-Vorgabe haben wir Überschrift und Datenbereich</t>
  </si>
  <si>
    <t>wird wieder ausgeblendet und der neue Bereich grafisch dargestellt.</t>
  </si>
  <si>
    <t>Auswahl über den OK-Button im Diagramm-Window. Die /Kurs-Eingabe/-Tabelle</t>
  </si>
  <si>
    <t xml:space="preserve">Sie zuerst in /Kurs-Eingabe/ einen neuen Bereich und bestätigen dann Ihre </t>
  </si>
  <si>
    <t>Zahleneinträgen in /Kurs-Eingabe/ regelmäßig erforderlich sein kann, markieren</t>
  </si>
  <si>
    <t xml:space="preserve">Um einen neuen Datenbereich für das Diagramm festzulegen, was bei neuen </t>
  </si>
  <si>
    <t>4.</t>
  </si>
  <si>
    <t>Sie könenn aber auch versuchen, der Anleitung zu folgen.</t>
  </si>
  <si>
    <t>schließen, indem Sie das Kreuz rechts oben in der Auto-Hilfe anklicken.</t>
  </si>
  <si>
    <t>Excel-Versionen die Auto-Hilfe im Weg sein, können Sie das Window der Hilfe</t>
  </si>
  <si>
    <t>stammen wird zusätzlich optisch hervorgehoben. Sollte Ihnen in den höheren</t>
  </si>
  <si>
    <t>/Kurs-Eingabe/ eingeblendet. Der Bereich,  aus dem die Daten für das Diagramm</t>
  </si>
  <si>
    <t>Das Diagramm wird nun verkleinert dargestellt und zusätzlich die Tabelle</t>
  </si>
  <si>
    <t>3.</t>
  </si>
  <si>
    <t>Sie erneut die linke Maustaste antippen.</t>
  </si>
  <si>
    <t>bewegen den Cursor über die Option "Datenquelle..." und aktivieren diese, indem</t>
  </si>
  <si>
    <t>Es öffnet sich ein Optionsfeld mit verschiedenen Auswahl-Möglichkeiten. Sie</t>
  </si>
  <si>
    <t>2.</t>
  </si>
  <si>
    <t>Stellung auf die linke Maustaste, danach auf die rechte Maustaste.</t>
  </si>
  <si>
    <t>Sie bewegen den Cursor auf die weiße Diagrammfläche und tippen in dieser</t>
  </si>
  <si>
    <t>1.</t>
  </si>
  <si>
    <t>im Blatt /Diagramm/:</t>
  </si>
  <si>
    <t>untereinander liegenden Zellen im Registerblatt /Kurs-Eingabe/. Sie befinden sich</t>
  </si>
  <si>
    <t>aktivieren - Voraussetzung: Sie haben Zahleneinträge in mindestens zwei</t>
  </si>
  <si>
    <t>Hier eine Schrittanleitung, wie Sie das Diagramm für beliebige Darstellungen</t>
  </si>
  <si>
    <t>in einem Diagramm darstellen lassen.</t>
  </si>
  <si>
    <t>Diagramme für jedes Papier einzeln an. Sie können aber auch alle Kursverläufe</t>
  </si>
  <si>
    <t>/Kurs-Eingabe/ exakt markieren. In der ungeschützten Datei legen Sie sich</t>
  </si>
  <si>
    <t>Ergebnisse bekommen Sie, wenn Sie die Diagrammbereiche in der Tabelle</t>
  </si>
  <si>
    <t>Ihre Eingaben können Sie in Diagramm auch grafisch verfolgen. Die besten</t>
  </si>
  <si>
    <t xml:space="preserve">werden Ihnen die Ergebnisse aus /Ein Blick/ in einer zweiten Währung </t>
  </si>
  <si>
    <t>In Abhängigkeit der Angaben die Sie im Registerblatt /A/ gemacht haben,</t>
  </si>
  <si>
    <t>über die Tabellen /Kurs-Eingabe/ und /Analyse u Kalkulation/ ändern.</t>
  </si>
  <si>
    <t>einen Blick numerisch zusammengefasst. Sie können die dargestellten Zahlen</t>
  </si>
  <si>
    <t>In dieser Tabelle werden Ihre Eintragungen aus den anderen Tabellen auf</t>
  </si>
  <si>
    <t>Abhängigkeit vom Kaufpreis ist. Für den Fall der geringen Stückelung, werden</t>
  </si>
  <si>
    <t>in der Verlust-Zone stehen und wie hoch der aktuelle Gewinn oder Verlust in</t>
  </si>
  <si>
    <t>Werden die von Ihnen geschätzten Grenzen überschritten, zeigt Ihnen die Tabelle</t>
  </si>
  <si>
    <t>verkaufen wollen, um einen Verlust in Grenzen zu halten.</t>
  </si>
  <si>
    <t>Hier geben Sie den unteren Kurswert an, ab dem Sie das Papier</t>
  </si>
  <si>
    <t>verkaufen wollen, bevor der Kurs wieder sinkt.</t>
  </si>
  <si>
    <t>Hier geben Sie einen oberen Kurswert an, ab dem Sie das Papier</t>
  </si>
  <si>
    <t>Verkaufs-Grenzen nach oben und unten zu setzen. Das können Sie in den</t>
  </si>
  <si>
    <t>Schätzung erreicht, ist es häufig sinnvoll, das Papier zu halten und sich neue</t>
  </si>
  <si>
    <t>Distanz. Wenn allerdings ein Papier gut läuft und den oberen Grenzwert Ihrer</t>
  </si>
  <si>
    <t>effektiver sein, als das lange Verharren an einem Papier über eine längere zeitliche</t>
  </si>
  <si>
    <t xml:space="preserve">wieder verkaufen. So können viele kleine Gewinne in kurzen Zeitspannen </t>
  </si>
  <si>
    <t xml:space="preserve">eines Wertpapiers Gedanken darüber machen, ab welchen Limits Sie das Papier </t>
  </si>
  <si>
    <t>Wollen Sie an der Börse wirtschaftlich agieren, sollten Sie sich beim Kauf</t>
  </si>
  <si>
    <t>Kalkulation</t>
  </si>
  <si>
    <t>als ganze Zahl hier ein.</t>
  </si>
  <si>
    <t>Bei Verkauf trägt man bei einer prozentualen Provision die Prozentzahl</t>
  </si>
  <si>
    <t>matisch umrechnen lassen (z.B. $ in CHF oder umgekehrt). Die Zellen</t>
  </si>
  <si>
    <t>und einen anderen Umrechnungskurs angeben und diese dann auto-</t>
  </si>
  <si>
    <t>Eurorechner. Im Blatt /A/ können Sie aber auch andere Währungen</t>
  </si>
  <si>
    <t>Währung hier eintragen, in der das jeweilige Papier an der Börse notiert</t>
  </si>
  <si>
    <t>Fällt zum Kauf eine feste Gebühr an, können Sie diese in der gleichen</t>
  </si>
  <si>
    <t>Sie ein 1 oder 2 und bestätigen.</t>
  </si>
  <si>
    <t>Prozentzahl als ganze Zahl hier angeben (z.B. für 1% oder 2% tragen</t>
  </si>
  <si>
    <t>Fällt zum Kauf eine prozentuale Kaufprovision an, können Sie die</t>
  </si>
  <si>
    <t>Sie getrennt nach Kosten beim Kauf und nach Kosten beim Verkauf</t>
  </si>
  <si>
    <t>den Gewinn deutlich schmälern. In den folgenden vier Zellen können</t>
  </si>
  <si>
    <t>Bei geringen Stückzahlen können die Bank- und/oder Depotgebühren</t>
  </si>
  <si>
    <t>Sie das jeweilige Papier gekauft haben oder hätten.</t>
  </si>
  <si>
    <t>In diese Zelle tragen Sie den Kaufpreis ein, den Kurs, zu dem</t>
  </si>
  <si>
    <t>haben oder hätten.</t>
  </si>
  <si>
    <t>einsetzen, geben Sie die Zahl ein, wieviel Stück Sie gekauft</t>
  </si>
  <si>
    <t>Je nachdem, ob Sie die Datei zum Training oder im "Ernstfall"</t>
  </si>
  <si>
    <t>Zur Analyse benötigt die Tablle folgende Angaben:</t>
  </si>
  <si>
    <t>Analyse</t>
  </si>
  <si>
    <t>Eintragung des jeweiligen Titels.</t>
  </si>
  <si>
    <t>/Kurs-Eingabe/ übernommen -&gt; dort aus der jeweils untersten</t>
  </si>
  <si>
    <t>Der eingeblendete Tageskurs wird ebenfalls direkt aus der Tabelle</t>
  </si>
  <si>
    <t>Der Name des jeweiligen Titels wird direkt aus der Tabelle</t>
  </si>
  <si>
    <t>Zelle C14</t>
  </si>
  <si>
    <t>Nummerierung in dieser Zelle manuell geändert werden.</t>
  </si>
  <si>
    <t>Für den Fall der Mehrfach-Nutzung dieser Datei kann die</t>
  </si>
  <si>
    <t>exemplarisch nur die Eintragungen des ersten Papiers, also im Bereich zwischen</t>
  </si>
  <si>
    <t>jedes Papier gleich. Damit Sie die Einträge verfolgen können, haben wir</t>
  </si>
  <si>
    <t>Für jedes Papier sieht diese Tabelle 17 Zeilen vor. Die Gliederung ist für</t>
  </si>
  <si>
    <t>sind bei dieser Prozentangabe nicht berücksichtigt.</t>
  </si>
  <si>
    <t>dieser Tabelle angegeben. Spesen, Provisionen, Gebühren oder Steuern</t>
  </si>
  <si>
    <t>wir in dieser Zelle der Gewinn oder Verlust aller Eingaben auf</t>
  </si>
  <si>
    <t>Als Differenz zwischen den Einlagen und dem aktuellen Bestand</t>
  </si>
  <si>
    <t>jeweiligen Stückzahlen und Kaufpreisangaben ergeben.</t>
  </si>
  <si>
    <t>Die Summe aller Einlagen dieser Tabelle, wie sie sich aus den</t>
  </si>
  <si>
    <t>errechneten Bestände.</t>
  </si>
  <si>
    <t>Das gesamte Ist-Vermögen ist die Summe aller auf dieser Tabelle</t>
  </si>
  <si>
    <t>vorausgesetzt, dass Sie erste Eingaben für einzelne Papiere gemacht haben.</t>
  </si>
  <si>
    <t>Kalkulation/ zusammengefasst. So haben Sie die "Brutto"-Angaben auf einen Blick,</t>
  </si>
  <si>
    <t>Werte angegeben sind oder errechnet werden können.</t>
  </si>
  <si>
    <t>Angaben nicht ablenken, werden Texte erst eingeblendet, wenn entsprechende</t>
  </si>
  <si>
    <t>zusammengefasst. Sie werden untereinander aufgeführt. Damit überflüssige</t>
  </si>
  <si>
    <t>In dieser Tabelle haben Sie Angaben zur Analyse und Kalkulation kompakt</t>
  </si>
  <si>
    <t>Analyse und</t>
  </si>
  <si>
    <t>der aufzunehmenden Wertpapiere pro Datei erhöhen.</t>
  </si>
  <si>
    <t>Auf die gleiche Weise können Sie in der ungeschützten Datei auch die Anzahl</t>
  </si>
  <si>
    <t>Die geschützte Datei setzen Sie bei Bedarf einfach mehrmals ein.</t>
  </si>
  <si>
    <t>in der Hintergrundtabelle durch einfaches Ziehen und Kopieren verlängern.</t>
  </si>
  <si>
    <t>Tabelle /Analyse und Kalkulation/ übertragen.</t>
  </si>
  <si>
    <t>Abstände ein.</t>
  </si>
  <si>
    <t>grafisch verfolgen, stellt Excel auf der Zeitachse automatisch die richtigen</t>
  </si>
  <si>
    <t>an. Wollen Sie die Kursentwicklung des eingegeben Papiers später in /Diagramm/</t>
  </si>
  <si>
    <t>Damit Sie die Angaben nicht täglich machen müssen, geben Sie vor der Eingabe</t>
  </si>
  <si>
    <t>in Gruppen an. Für den Fall der Doppelnutzung kann die Nummerierung</t>
  </si>
  <si>
    <t>und legen Sie beispielsweise nach den jeweiligen Börsen-Handelsplätzen</t>
  </si>
  <si>
    <t>10 Spalten sind vorgesehen. Bei mehr Titel nutzen Sie die Datei einfach öfters</t>
  </si>
  <si>
    <t>und können gelöscht oder überschrieben werden.</t>
  </si>
  <si>
    <t>Vorhandene Eintragungen in der Originaldatei dienen als Beispiel für /Diagramm/</t>
  </si>
  <si>
    <t>getrennt an.</t>
  </si>
  <si>
    <t>legen Sie einfach diese Datei häufiger, nach Währungen (oder Börsenplätzen)</t>
  </si>
  <si>
    <t>Besitzen Sie Aktien, die in unterschiedlichen Währungen gehandelt werden,</t>
  </si>
  <si>
    <t>Währung eingeblendet, indem die Beträge aus /Ein Blick/ mit diesem Faktor aus</t>
  </si>
  <si>
    <t xml:space="preserve">anzupassen. Im Blatt /umgerechnet/ wird die numerische Übersicht in der zweiten </t>
  </si>
  <si>
    <t>Angaben - in dieser Tabelle geben Sie an, in welcher Währung Ihre Aktien gehandelt</t>
  </si>
  <si>
    <t>Zu den Haupttabellen:</t>
  </si>
  <si>
    <t>verloren haben.</t>
  </si>
  <si>
    <t>Ihrem Papier sagen, wieviel Sie beim einzelnen Wertpapier gewonnen oder</t>
  </si>
  <si>
    <t>In unserer Anwendung machen Sie jedoch nur die Angaben, die Ihnen zu</t>
  </si>
  <si>
    <t>über die Tages-Schlusskurse mit aufgeführt.</t>
  </si>
  <si>
    <t>Wert sind meist bei den Informationsquellen Ihrer Bank oder Tageszeitung</t>
  </si>
  <si>
    <t>Weitere Angaben wie der Stand zum Vortag oder dem höchsten und tiefsten</t>
  </si>
  <si>
    <t>zugeordneten Datenbereiche ändern.</t>
  </si>
  <si>
    <t>beliebige Zeiträume darstellen lassen, indem Sie die Zellangaben der</t>
  </si>
  <si>
    <t>In /Diagramm/ können Sie sich jede beliebige Ihrer Aktien grafisch über</t>
  </si>
  <si>
    <t>Wahl. Die Währungen und ihre Umrechnung legen Sie im Blatt /A/ fest.</t>
  </si>
  <si>
    <t xml:space="preserve">In /umgerechnet/ erhalten Sie dieselben Ergebnisse in einer Währung Ihrer </t>
  </si>
  <si>
    <t xml:space="preserve">In /Ein Blick/ sind die wichtigsten Ergebnisse numerisch zusammengefasst. </t>
  </si>
  <si>
    <t>das entsprechende Papier zu verkaufen oder die Grenzwerte neu zu definieren.</t>
  </si>
  <si>
    <t>von Ihnen kalkulierten Grenzen überschritten, weist Sie die Tabelle darauf hin,</t>
  </si>
  <si>
    <t>dem Kaufpreis und mit oberen und unteren Verkaufsgrenzen. Werden die</t>
  </si>
  <si>
    <t>den Tagesstand jeder Aktie absolut und in Prozenten vergleichen mit</t>
  </si>
  <si>
    <t>in der Tabelle /Analyse und Kalkulation/ übernommen. Dort können Sie</t>
  </si>
  <si>
    <t xml:space="preserve">Tages-Schlusskurse Ihrer Wertpapiere ein. Der jeweils jüngste Kurs-Stand wird </t>
  </si>
  <si>
    <t>Im Registerblatt /Kurs-Eingabe/ geben Sie regelmäßig oder unregelmäßig die</t>
  </si>
  <si>
    <t>Wie arbeitet man mit dieser Datei?</t>
  </si>
  <si>
    <t>zu halten oder zu verkaufen.</t>
  </si>
  <si>
    <t>grafisch verfolgen können und sich so leichter tun bei der Entscheidung ein Papier</t>
  </si>
  <si>
    <t>ein neues Programm beizubringen die Kursentwicklungen Ihrer Wertpapiere</t>
  </si>
  <si>
    <t>Wir haben diese Datei entwickelt, damit Sie ohne großen Aufwand und ohne sich</t>
  </si>
  <si>
    <t>Ziel dieser Datei</t>
  </si>
  <si>
    <t>unten schieben, finden Sie dort ein Inhaltsverzeichnis über diese Datei.</t>
  </si>
  <si>
    <t>Wenn Sie in Info die vertikale Bildlaufleiste - ganz rechts außen - nach</t>
  </si>
  <si>
    <t>Dateiname wird automatisch in den Kopfzeilen eingeblendet.</t>
  </si>
  <si>
    <t>Speichern unter .../ mit einem neuen Namen ab. Der von Ihnen gewählte</t>
  </si>
  <si>
    <t>Speichern Sie sich diese Vorlage vor dem ersten Eintrag über /Datei/</t>
  </si>
  <si>
    <t>Eintragungen sind nur in den weißen Feldern vorgesehen.</t>
  </si>
  <si>
    <t>wieder neu von Ihrer Sicherungsdatei..</t>
  </si>
  <si>
    <t>Zwischenergebnis aus und kopieren sich die Originaldatei am besten</t>
  </si>
  <si>
    <t>die Änderungen zu speichern. Ist beides zu spät, drucken Sie sich Ihr</t>
  </si>
  <si>
    <t>machen oder, falls das nicht mehr geht, die Datei verlassen ohne</t>
  </si>
  <si>
    <t>Zeichen #BEZUG. Sie können dann entweder das Ergebnis rückgängig</t>
  </si>
  <si>
    <t>Sollten sich die Bezüge bereits verloren haben, sehen Sie das</t>
  </si>
  <si>
    <t>bzw. über die Shortcuts Strg+C und Strg+V kopieren.</t>
  </si>
  <si>
    <t>Anwender können Formate und Inhalte auch über die Zwischenablage</t>
  </si>
  <si>
    <t>richtige Feld ein. Excel verliert sonst die Feldbezüge. Routinierte</t>
  </si>
  <si>
    <t xml:space="preserve">eingetragen haben, löschen Sie die Zahl und tragen sie in das </t>
  </si>
  <si>
    <t>Überschreiben Sie die Zahlen oder, falls Sie in das falsche Feld</t>
  </si>
  <si>
    <t>Das Wichtigste zuerst</t>
  </si>
  <si>
    <t>Umrechnungskurs:</t>
  </si>
  <si>
    <t>CHF</t>
  </si>
  <si>
    <t>Zweite Währung:</t>
  </si>
  <si>
    <t>Geben Sie hier die Währungsabkürzung der Währung ein, in der die Papiere dieser Datei notiert sind. Für unterschiedliche Währungen setzen Sie die Datei einfach mehrmals ein.</t>
  </si>
  <si>
    <t>EUR</t>
  </si>
  <si>
    <t>Aktien-Währung:</t>
  </si>
  <si>
    <t>Siemens</t>
  </si>
  <si>
    <t>Datum</t>
  </si>
  <si>
    <t>Nr.</t>
  </si>
  <si>
    <t>DE0007236101</t>
  </si>
  <si>
    <t>Isin-Nr.</t>
  </si>
  <si>
    <t>Nr.10</t>
  </si>
  <si>
    <t>Nr.9</t>
  </si>
  <si>
    <t>Nr.8</t>
  </si>
  <si>
    <t>Nr.7</t>
  </si>
  <si>
    <t>Nr.6</t>
  </si>
  <si>
    <t>Nr.5</t>
  </si>
  <si>
    <t>Nr.4</t>
  </si>
  <si>
    <t>Nr.3</t>
  </si>
  <si>
    <t>Nr.2</t>
  </si>
  <si>
    <t>Nr.1</t>
  </si>
  <si>
    <t>Währungen und Faktor bitte in Blatt /A/ eintragen.</t>
  </si>
  <si>
    <t>Prozent</t>
  </si>
  <si>
    <t>Anzahl</t>
  </si>
  <si>
    <t>Gesamt-</t>
  </si>
  <si>
    <t>Zur Kalkulation, die schnelle Euro -Umrechnung</t>
  </si>
  <si>
    <t>Gesamtsummen</t>
  </si>
  <si>
    <t>Eigene Schätzung</t>
  </si>
  <si>
    <t>/ in Prozent</t>
  </si>
  <si>
    <t>Differenz absolut</t>
  </si>
  <si>
    <t>Aktuelle Summe</t>
  </si>
  <si>
    <t>Investierte Summe</t>
  </si>
  <si>
    <t>Titel</t>
  </si>
  <si>
    <t>Diese Tabelle übernimmt die Werte automatisch!</t>
  </si>
  <si>
    <t>Titel und Tageskurse</t>
  </si>
  <si>
    <t>Tageskurse</t>
  </si>
  <si>
    <t>Blatt für ergänzende Anmerkungen</t>
  </si>
  <si>
    <t>sind die Anwendungen dort nach Berufsgruppen gegliedert.</t>
  </si>
  <si>
    <t>DE0005190003</t>
  </si>
  <si>
    <t>BMW</t>
  </si>
  <si>
    <r>
      <t>Au</t>
    </r>
    <r>
      <rPr>
        <b/>
        <sz val="35"/>
        <color indexed="10"/>
        <rFont val="Calibri"/>
        <family val="2"/>
        <scheme val="minor"/>
      </rPr>
      <t>vis</t>
    </r>
    <r>
      <rPr>
        <b/>
        <sz val="35"/>
        <rFont val="Calibri"/>
        <family val="2"/>
        <scheme val="minor"/>
      </rPr>
      <t>ta.de</t>
    </r>
  </si>
  <si>
    <t>Allgemeine Angaben</t>
  </si>
  <si>
    <r>
      <t>Nimm Au</t>
    </r>
    <r>
      <rPr>
        <b/>
        <sz val="12"/>
        <color rgb="FFFF0000"/>
        <rFont val="Calibri"/>
        <family val="2"/>
        <scheme val="minor"/>
      </rPr>
      <t>vis</t>
    </r>
    <r>
      <rPr>
        <b/>
        <sz val="12"/>
        <color indexed="8"/>
        <rFont val="Calibri"/>
        <family val="2"/>
        <scheme val="minor"/>
      </rPr>
      <t>ta</t>
    </r>
  </si>
  <si>
    <t>C</t>
  </si>
  <si>
    <t>D</t>
  </si>
  <si>
    <t>E</t>
  </si>
  <si>
    <t xml:space="preserve">Eingeben in: Zeile 8 die Isin-Nr., Zeile 10 die Titel, Spalte C: Datum, ab Zeile 11 die Kurse </t>
  </si>
  <si>
    <t>XAktien - Aktienübersicht mit Excel</t>
  </si>
  <si>
    <r>
      <t xml:space="preserve">Auf diesen Blättern gilt es </t>
    </r>
    <r>
      <rPr>
        <b/>
        <sz val="10"/>
        <color indexed="10"/>
        <rFont val="Calibri"/>
        <family val="2"/>
        <scheme val="minor"/>
      </rPr>
      <t>eine</t>
    </r>
    <r>
      <rPr>
        <sz val="10"/>
        <rFont val="Calibri"/>
        <family val="2"/>
        <scheme val="minor"/>
      </rPr>
      <t xml:space="preserve"> Grundregel zu beachten: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</si>
  <si>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</si>
  <si>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r>
      <t xml:space="preserve">den Microsoft Hilfeassistenten,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</si>
  <si>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r>
      <t>B</t>
    </r>
    <r>
      <rPr>
        <sz val="10"/>
        <rFont val="Calibri"/>
        <family val="2"/>
        <scheme val="minor"/>
      </rPr>
      <t>eschreibung der Eingaben</t>
    </r>
  </si>
  <si>
    <r>
      <t>N</t>
    </r>
    <r>
      <rPr>
        <sz val="10"/>
        <color indexed="8"/>
        <rFont val="Calibri"/>
        <family val="2"/>
        <scheme val="minor"/>
      </rPr>
      <t>otizen - freies Blatt für eigene Eintragungen</t>
    </r>
  </si>
  <si>
    <r>
      <t>für den professionellen Excel-Einsatz finden Sie im Internet unter  https://www.Au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ta.de.</t>
    </r>
  </si>
  <si>
    <r>
      <t>https://www.Au</t>
    </r>
    <r>
      <rPr>
        <u/>
        <sz val="10"/>
        <color indexed="10"/>
        <rFont val="Calibri"/>
        <family val="2"/>
        <scheme val="minor"/>
      </rPr>
      <t>vis</t>
    </r>
    <r>
      <rPr>
        <u/>
        <sz val="10"/>
        <color indexed="8"/>
        <rFont val="Calibri"/>
        <family val="2"/>
        <scheme val="minor"/>
      </rPr>
      <t>ta.de/home.htm</t>
    </r>
  </si>
  <si>
    <t>Bei manchen Zellen werden zur Anweisung Notizanzeiger/Kommentare</t>
  </si>
  <si>
    <t>eingeblendet, wenn man mit dem Cursor über der Zelle verharrt.</t>
  </si>
  <si>
    <t>links oben einen Block mit Hyperlinks, über die Sie sich schneller zwischen</t>
  </si>
  <si>
    <t>In den Eingabe- und Analysetabellen und im Inhaltsverzeichnis finden Sie</t>
  </si>
  <si>
    <t>den Registerblättern bewegen können. Oder Sie wechseln die Tabellen einfach</t>
  </si>
  <si>
    <t>über die Registerblatt-Beschriftungen am unteren Bildschirmrand.</t>
  </si>
  <si>
    <t>werden. Vergessen Sie dabei nicht, auch den Umrechnungskurs in Zelle G13</t>
  </si>
  <si>
    <t xml:space="preserve">Blatt /A/ Zelle G13 multipliziert werden. </t>
  </si>
  <si>
    <t>Über die eingeblendeten Buttons in der Tabelle links oben können Sie sich</t>
  </si>
  <si>
    <t>In den Zellen G7 und G10 können Sie Währungabkürzungen eingeben.</t>
  </si>
  <si>
    <t>bequem auf die anderen Tabellen schalten.</t>
  </si>
  <si>
    <t>Bei der Eingabe der Kurswerte verfärben sich die Zellen, um sie schneller zu</t>
  </si>
  <si>
    <t>erkennen. Löschen Sie die Einträge, werden die Zellen wieder einheitlich weiß.</t>
  </si>
  <si>
    <t>In Zeile 10 der Tabelle tragen Sie ab Spalte D die Titel Ihrer Wertpapiere ein.</t>
  </si>
  <si>
    <t>in Zeile 9 auch in der geschützten Tabelle geändert werden.</t>
  </si>
  <si>
    <t xml:space="preserve">der Tageskurse in Spalte C ab Zeile 11 das Datum der jeweiligen Schlusskurse </t>
  </si>
  <si>
    <t>Im weiteren Bereich, beginnend ab Zelle D11, tragen Sie die jeweils zu Tag</t>
  </si>
  <si>
    <t>und die jeweils nach unten hin zuletzt eingegebenen Notierungen werden in die</t>
  </si>
  <si>
    <t>und Titel zugeordneten Schlusskurse in die Tabelle ein. Die angegebenen Titel</t>
  </si>
  <si>
    <t>Das automatische Sortieren im Hintergrund begrenzt die Eingabe bis auf</t>
  </si>
  <si>
    <t>die Zeile 376. In der ungeschützten Originaldatei können Sie diesen Bereich</t>
  </si>
  <si>
    <t>In den Zeilen 8 bis 10 werden die Einträge dieser Tabelle /Analyse und</t>
  </si>
  <si>
    <t>Zelle C10</t>
  </si>
  <si>
    <t xml:space="preserve">In Zelle C10 wird die Gesamt-Anzahl aller Papiere eingeblendet. </t>
  </si>
  <si>
    <t>Zelle F8</t>
  </si>
  <si>
    <t>Zelle F9</t>
  </si>
  <si>
    <t>Zelle F10</t>
  </si>
  <si>
    <t>den Zeilen 13 und 29 beschrieben.</t>
  </si>
  <si>
    <t>Zelle D15</t>
  </si>
  <si>
    <t>Zelle D16</t>
  </si>
  <si>
    <t>/Kurs-Eingabe/ -&gt; für unser Beispiel aus der Zelle D10 übernommen.</t>
  </si>
  <si>
    <t>Zelle C16</t>
  </si>
  <si>
    <t>Zelle I16</t>
  </si>
  <si>
    <t>C21 bis C25</t>
  </si>
  <si>
    <t>eines Wertpapiers angeben. Die Summe aus diesen Spesen H20</t>
  </si>
  <si>
    <t>werden vom Rohgewinn aus Zelle F19 abgezogen. Die verbleibende</t>
  </si>
  <si>
    <t>Differenz wird Ihnen in der Zelle H19 als Gewinn/Verlust</t>
  </si>
  <si>
    <t xml:space="preserve">eingeblendet. </t>
  </si>
  <si>
    <t>In J24 und J25 werden diese Gebühren nochmals getrennt nach</t>
  </si>
  <si>
    <t>Kaufgebühren und Verkaufgebühren differenziert abgebildet.</t>
  </si>
  <si>
    <t>Zelle C21</t>
  </si>
  <si>
    <t>Zelle C22</t>
  </si>
  <si>
    <t>wird. Zur Rechenerleichterung finden Sie in den Zellen I8 und K8 einen</t>
  </si>
  <si>
    <t>in Zeile 9 übernehmen automatisch die Angaben aus /A/.</t>
  </si>
  <si>
    <t>Zelle C24</t>
  </si>
  <si>
    <t>Zelle C25</t>
  </si>
  <si>
    <t>Gleiche Angabe wie in C22, jedoch bezogen auf die Verkaufsprovision.</t>
  </si>
  <si>
    <t>In Spalte F werden aus diesen Analyse-Angaben die Gewinn/Verlust-Ergebnisse</t>
  </si>
  <si>
    <t>des jeweiligen Papiers errechnet.</t>
  </si>
  <si>
    <t xml:space="preserve">Zellen J16 und K16. Bei starkem Kursanstieg macht es auch Sinn, den Kaufpreis </t>
  </si>
  <si>
    <t>in Zelle I16 neu zu bewerten.</t>
  </si>
  <si>
    <t>Zelle K16</t>
  </si>
  <si>
    <t>Zelle J16</t>
  </si>
  <si>
    <t>in Spalte H an, ob Sie verkaufen oder halten wollten, ob Sie in der Gewinn- oder</t>
  </si>
  <si>
    <t>in Zelle H19 die von Ihnen angegebenen Bankgebühren mit eingerechnet.</t>
  </si>
  <si>
    <t>Umrechnungsfaktor aus Blatt /A/.</t>
  </si>
  <si>
    <t>dargestellt. Die Datei multipliziert alle Beträge aus /Ein Blick/ mit dem</t>
  </si>
  <si>
    <t>dem ersten Einsatz zu sichern und mit Kopien zu arbeiten.</t>
  </si>
  <si>
    <t>Urheber</t>
  </si>
  <si>
    <t>Urheberrechtshinweis</t>
  </si>
  <si>
    <r>
      <rPr>
        <b/>
        <sz val="12"/>
        <color rgb="FFFF000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ngaben über Währung und Umrechnungskurs</t>
    </r>
  </si>
  <si>
    <t>Unsere Excel-Anwendungen sind nach speziellen Kundenwünschen entwickelt und durchweg</t>
  </si>
  <si>
    <t>Über die Excel-Option /Überprüfen/Schützen/ kann in der Originaldatei</t>
  </si>
  <si>
    <t>In der ungeschützten Originaldatei, die über "Excel-Anwendungen.de" erworben werden kann, sind beliebig viele Einträge möglich.</t>
  </si>
  <si>
    <t>Die auf "Excel-Anwendungen.de" erwerbbaren Aktienübersichten "XAktien" enthalten Lösungen für bis zu 10, 25 oder 50 unterschiedliche Aktien pro Excel-Arbeitsmappe.</t>
  </si>
  <si>
    <t>Diese Datei ist für die Aufnahme von bis zu 25 Aktien/Datei vorbereitet.</t>
  </si>
  <si>
    <t>kompatibel von Excel 2007 bis Excel 2024 / 365 und höher. Damit Sie sich gut zurecht finden,</t>
  </si>
  <si>
    <t>Copyright © Auvista Software Verlag, München 2025</t>
  </si>
  <si>
    <t>ist ohne schriftliche Zustimmung des Auvista Software Verlages unzulässig</t>
  </si>
  <si>
    <t>Auvista Software Verlag   Habacher Str. 1  81377 München  Tel 089 / 98 29 05 73</t>
  </si>
  <si>
    <t>Geben Sie in die weiße Zelle links die Währungsabkürzung der Währung ein, die Sie als Zweitwährung einblenden wollen oder löschen den Test-Eintrag.</t>
  </si>
  <si>
    <t>Geben Sie hier den Umrechnungskurs an, mit dem von der Aktien-Währung in die zweite Währung multipliziert wird oder löschen den Test-Eintrag.</t>
  </si>
  <si>
    <t>Numerische Zusammenfassung aller Papiere in möglicher zweiter Währung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</si>
</sst>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ddd\ dd/mm/yy"/>
    <numFmt numFmtId="166" formatCode="#,##0_ ;[Red]\-#,##0\ "/>
    <numFmt numFmtId="167" formatCode="dddd"/>
    <numFmt numFmtId="168" formatCode="ddd\ dd/mmm"/>
  </numFmts>
  <fonts count="6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</font>
    <font>
      <u/>
      <sz val="10"/>
      <color indexed="12"/>
      <name val="Arial"/>
    </font>
    <font>
      <sz val="10"/>
      <name val="Arial"/>
    </font>
    <font>
      <sz val="10"/>
      <color indexed="8"/>
      <name val="Arial"/>
      <family val="2"/>
    </font>
    <font>
      <u/>
      <sz val="10.3"/>
      <color indexed="12"/>
      <name val="Times New Roman"/>
    </font>
    <font>
      <b/>
      <sz val="35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indexed="10"/>
      <name val="Calibri"/>
      <family val="2"/>
      <scheme val="minor"/>
    </font>
    <font>
      <i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"/>
      <color theme="0" tint="-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"/>
      <color theme="0"/>
      <name val="Calibri"/>
      <family val="2"/>
      <scheme val="minor"/>
    </font>
    <font>
      <b/>
      <sz val="1"/>
      <color indexed="4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sz val="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"/>
      <color indexed="9"/>
      <name val="Calibri"/>
      <family val="2"/>
      <scheme val="minor"/>
    </font>
    <font>
      <sz val="3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"/>
      <color indexed="43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1"/>
      <color indexed="55"/>
      <name val="Calibri"/>
      <family val="2"/>
      <scheme val="minor"/>
    </font>
    <font>
      <sz val="22"/>
      <name val="Calibri"/>
      <family val="2"/>
      <scheme val="minor"/>
    </font>
    <font>
      <b/>
      <sz val="16"/>
      <color indexed="44"/>
      <name val="Calibri"/>
      <family val="2"/>
      <scheme val="minor"/>
    </font>
    <font>
      <sz val="16"/>
      <name val="Calibri"/>
      <family val="2"/>
      <scheme val="minor"/>
    </font>
    <font>
      <sz val="6"/>
      <name val="Calibri"/>
      <family val="2"/>
      <scheme val="minor"/>
    </font>
    <font>
      <sz val="4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5"/>
      <name val="Calibri"/>
      <family val="2"/>
      <scheme val="minor"/>
    </font>
    <font>
      <u/>
      <sz val="10"/>
      <color indexed="10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"/>
      <color indexed="43"/>
      <name val="Calibri"/>
      <family val="2"/>
      <scheme val="minor"/>
    </font>
    <font>
      <sz val="5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/>
      <right style="thin">
        <color indexed="64"/>
      </right>
      <top/>
      <bottom style="medium">
        <color theme="0" tint="-0.14996795556505021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10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10"/>
      </left>
      <right/>
      <top/>
      <bottom/>
      <diagonal/>
    </border>
    <border>
      <left style="thin">
        <color rgb="FF92D050"/>
      </left>
      <right style="thin">
        <color theme="0" tint="-0.14996795556505021"/>
      </right>
      <top style="thin">
        <color rgb="FF92D050"/>
      </top>
      <bottom style="thin">
        <color rgb="FF92D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92D050"/>
      </top>
      <bottom style="thin">
        <color rgb="FF92D050"/>
      </bottom>
      <diagonal/>
    </border>
    <border>
      <left style="thin">
        <color theme="0" tint="-0.14996795556505021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0" tint="-0.14996795556505021"/>
      </bottom>
      <diagonal/>
    </border>
    <border>
      <left style="thin">
        <color rgb="FF92D050"/>
      </left>
      <right style="thin">
        <color rgb="FF92D050"/>
      </right>
      <top style="thin">
        <color theme="0" tint="-0.14996795556505021"/>
      </top>
      <bottom style="thin">
        <color rgb="FF92D050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</cellStyleXfs>
  <cellXfs count="316">
    <xf numFmtId="0" fontId="0" fillId="0" borderId="0" xfId="0"/>
    <xf numFmtId="0" fontId="5" fillId="0" borderId="0" xfId="5" applyFont="1" applyProtection="1">
      <protection hidden="1"/>
    </xf>
    <xf numFmtId="164" fontId="5" fillId="0" borderId="0" xfId="5" applyNumberFormat="1" applyFont="1" applyAlignment="1" applyProtection="1">
      <alignment horizontal="center"/>
      <protection hidden="1"/>
    </xf>
    <xf numFmtId="0" fontId="5" fillId="0" borderId="14" xfId="5" applyFont="1" applyBorder="1" applyProtection="1">
      <protection hidden="1"/>
    </xf>
    <xf numFmtId="164" fontId="5" fillId="0" borderId="14" xfId="5" applyNumberFormat="1" applyFont="1" applyBorder="1" applyAlignment="1" applyProtection="1">
      <alignment horizontal="center"/>
      <protection hidden="1"/>
    </xf>
    <xf numFmtId="16" fontId="5" fillId="0" borderId="0" xfId="5" applyNumberFormat="1" applyFont="1" applyProtection="1">
      <protection hidden="1"/>
    </xf>
    <xf numFmtId="168" fontId="5" fillId="0" borderId="0" xfId="5" applyNumberFormat="1" applyFont="1" applyProtection="1">
      <protection hidden="1"/>
    </xf>
    <xf numFmtId="0" fontId="5" fillId="4" borderId="0" xfId="5" applyFont="1" applyFill="1" applyProtection="1">
      <protection hidden="1"/>
    </xf>
    <xf numFmtId="164" fontId="5" fillId="5" borderId="0" xfId="5" applyNumberFormat="1" applyFont="1" applyFill="1" applyAlignment="1" applyProtection="1">
      <alignment horizontal="center"/>
      <protection hidden="1"/>
    </xf>
    <xf numFmtId="0" fontId="5" fillId="4" borderId="0" xfId="5" applyFont="1" applyFill="1" applyAlignment="1" applyProtection="1">
      <alignment horizontal="right"/>
      <protection hidden="1"/>
    </xf>
    <xf numFmtId="0" fontId="5" fillId="4" borderId="0" xfId="5" applyFont="1" applyFill="1" applyAlignment="1" applyProtection="1">
      <alignment horizontal="center"/>
      <protection hidden="1"/>
    </xf>
    <xf numFmtId="164" fontId="5" fillId="4" borderId="0" xfId="5" applyNumberFormat="1" applyFont="1" applyFill="1" applyAlignment="1" applyProtection="1">
      <alignment horizontal="left"/>
      <protection hidden="1"/>
    </xf>
    <xf numFmtId="164" fontId="5" fillId="4" borderId="0" xfId="5" applyNumberFormat="1" applyFont="1" applyFill="1" applyAlignment="1" applyProtection="1">
      <alignment horizontal="center"/>
      <protection hidden="1"/>
    </xf>
    <xf numFmtId="0" fontId="7" fillId="4" borderId="0" xfId="5" applyFont="1" applyFill="1" applyProtection="1">
      <protection hidden="1"/>
    </xf>
    <xf numFmtId="166" fontId="10" fillId="7" borderId="0" xfId="5" applyNumberFormat="1" applyFont="1" applyFill="1" applyAlignment="1" applyProtection="1">
      <alignment horizontal="center"/>
      <protection hidden="1"/>
    </xf>
    <xf numFmtId="164" fontId="10" fillId="7" borderId="0" xfId="5" applyNumberFormat="1" applyFont="1" applyFill="1" applyAlignment="1" applyProtection="1">
      <alignment horizontal="center"/>
      <protection hidden="1"/>
    </xf>
    <xf numFmtId="10" fontId="10" fillId="7" borderId="0" xfId="5" applyNumberFormat="1" applyFont="1" applyFill="1" applyAlignment="1" applyProtection="1">
      <alignment horizontal="center"/>
      <protection hidden="1"/>
    </xf>
    <xf numFmtId="164" fontId="10" fillId="0" borderId="0" xfId="5" applyNumberFormat="1" applyFont="1" applyAlignment="1" applyProtection="1">
      <alignment horizontal="center"/>
      <protection hidden="1"/>
    </xf>
    <xf numFmtId="164" fontId="10" fillId="7" borderId="25" xfId="5" applyNumberFormat="1" applyFont="1" applyFill="1" applyBorder="1" applyAlignment="1" applyProtection="1">
      <alignment horizontal="center"/>
      <protection hidden="1"/>
    </xf>
    <xf numFmtId="164" fontId="19" fillId="7" borderId="25" xfId="5" applyNumberFormat="1" applyFont="1" applyFill="1" applyBorder="1" applyAlignment="1" applyProtection="1">
      <alignment horizontal="left"/>
      <protection hidden="1"/>
    </xf>
    <xf numFmtId="0" fontId="14" fillId="7" borderId="25" xfId="5" applyFont="1" applyFill="1" applyBorder="1" applyAlignment="1" applyProtection="1">
      <alignment horizontal="center"/>
      <protection hidden="1"/>
    </xf>
    <xf numFmtId="164" fontId="10" fillId="7" borderId="0" xfId="5" applyNumberFormat="1" applyFont="1" applyFill="1" applyAlignment="1" applyProtection="1">
      <alignment horizontal="right"/>
      <protection hidden="1"/>
    </xf>
    <xf numFmtId="14" fontId="10" fillId="7" borderId="14" xfId="5" applyNumberFormat="1" applyFont="1" applyFill="1" applyBorder="1" applyAlignment="1" applyProtection="1">
      <alignment horizontal="right"/>
      <protection hidden="1"/>
    </xf>
    <xf numFmtId="164" fontId="10" fillId="7" borderId="14" xfId="5" applyNumberFormat="1" applyFont="1" applyFill="1" applyBorder="1" applyAlignment="1" applyProtection="1">
      <alignment horizontal="right"/>
      <protection hidden="1"/>
    </xf>
    <xf numFmtId="164" fontId="10" fillId="7" borderId="0" xfId="5" applyNumberFormat="1" applyFont="1" applyFill="1" applyAlignment="1" applyProtection="1">
      <alignment horizontal="left"/>
      <protection hidden="1"/>
    </xf>
    <xf numFmtId="167" fontId="10" fillId="7" borderId="0" xfId="5" applyNumberFormat="1" applyFont="1" applyFill="1" applyAlignment="1" applyProtection="1">
      <alignment horizontal="right"/>
      <protection hidden="1"/>
    </xf>
    <xf numFmtId="164" fontId="20" fillId="7" borderId="0" xfId="5" applyNumberFormat="1" applyFont="1" applyFill="1" applyAlignment="1" applyProtection="1">
      <alignment horizontal="right"/>
      <protection hidden="1"/>
    </xf>
    <xf numFmtId="10" fontId="20" fillId="7" borderId="0" xfId="4" applyNumberFormat="1" applyFont="1" applyFill="1" applyBorder="1" applyAlignment="1" applyProtection="1">
      <alignment horizontal="center"/>
      <protection hidden="1"/>
    </xf>
    <xf numFmtId="164" fontId="21" fillId="7" borderId="0" xfId="5" applyNumberFormat="1" applyFont="1" applyFill="1" applyAlignment="1" applyProtection="1">
      <alignment horizontal="left"/>
      <protection hidden="1"/>
    </xf>
    <xf numFmtId="10" fontId="1" fillId="7" borderId="0" xfId="4" applyNumberFormat="1" applyFont="1" applyFill="1" applyBorder="1" applyAlignment="1" applyProtection="1">
      <alignment horizontal="center"/>
      <protection hidden="1"/>
    </xf>
    <xf numFmtId="164" fontId="10" fillId="7" borderId="17" xfId="5" applyNumberFormat="1" applyFont="1" applyFill="1" applyBorder="1" applyAlignment="1" applyProtection="1">
      <alignment horizontal="center"/>
      <protection hidden="1"/>
    </xf>
    <xf numFmtId="166" fontId="10" fillId="7" borderId="17" xfId="5" applyNumberFormat="1" applyFont="1" applyFill="1" applyBorder="1" applyAlignment="1" applyProtection="1">
      <alignment horizontal="center"/>
      <protection hidden="1"/>
    </xf>
    <xf numFmtId="14" fontId="15" fillId="7" borderId="17" xfId="1" applyNumberFormat="1" applyFont="1" applyFill="1" applyBorder="1" applyAlignment="1" applyProtection="1">
      <alignment horizontal="center" vertical="center"/>
      <protection hidden="1"/>
    </xf>
    <xf numFmtId="167" fontId="10" fillId="7" borderId="17" xfId="5" applyNumberFormat="1" applyFont="1" applyFill="1" applyBorder="1" applyAlignment="1" applyProtection="1">
      <alignment horizontal="right"/>
      <protection hidden="1"/>
    </xf>
    <xf numFmtId="164" fontId="20" fillId="7" borderId="17" xfId="5" applyNumberFormat="1" applyFont="1" applyFill="1" applyBorder="1" applyAlignment="1" applyProtection="1">
      <alignment horizontal="right"/>
      <protection hidden="1"/>
    </xf>
    <xf numFmtId="10" fontId="1" fillId="7" borderId="17" xfId="4" applyNumberFormat="1" applyFont="1" applyFill="1" applyBorder="1" applyAlignment="1" applyProtection="1">
      <alignment horizontal="center"/>
      <protection hidden="1"/>
    </xf>
    <xf numFmtId="164" fontId="21" fillId="7" borderId="17" xfId="5" applyNumberFormat="1" applyFont="1" applyFill="1" applyBorder="1" applyAlignment="1" applyProtection="1">
      <alignment horizontal="left"/>
      <protection hidden="1"/>
    </xf>
    <xf numFmtId="14" fontId="22" fillId="7" borderId="0" xfId="5" applyNumberFormat="1" applyFont="1" applyFill="1" applyAlignment="1" applyProtection="1">
      <alignment horizontal="center" vertical="center"/>
      <protection hidden="1"/>
    </xf>
    <xf numFmtId="10" fontId="10" fillId="7" borderId="0" xfId="4" applyNumberFormat="1" applyFont="1" applyFill="1" applyBorder="1" applyAlignment="1" applyProtection="1">
      <alignment horizontal="center"/>
      <protection hidden="1"/>
    </xf>
    <xf numFmtId="166" fontId="10" fillId="7" borderId="0" xfId="5" applyNumberFormat="1" applyFont="1" applyFill="1" applyAlignment="1" applyProtection="1">
      <alignment horizontal="center"/>
      <protection locked="0"/>
    </xf>
    <xf numFmtId="0" fontId="10" fillId="7" borderId="0" xfId="5" applyFont="1" applyFill="1" applyAlignment="1" applyProtection="1">
      <alignment horizontal="left"/>
      <protection hidden="1"/>
    </xf>
    <xf numFmtId="164" fontId="14" fillId="7" borderId="0" xfId="5" applyNumberFormat="1" applyFont="1" applyFill="1" applyAlignment="1" applyProtection="1">
      <alignment horizontal="center"/>
      <protection hidden="1"/>
    </xf>
    <xf numFmtId="164" fontId="10" fillId="7" borderId="22" xfId="5" applyNumberFormat="1" applyFont="1" applyFill="1" applyBorder="1" applyAlignment="1" applyProtection="1">
      <alignment horizontal="center"/>
      <protection hidden="1"/>
    </xf>
    <xf numFmtId="166" fontId="10" fillId="0" borderId="0" xfId="5" applyNumberFormat="1" applyFont="1" applyAlignment="1" applyProtection="1">
      <alignment horizontal="center"/>
      <protection locked="0"/>
    </xf>
    <xf numFmtId="164" fontId="10" fillId="7" borderId="21" xfId="5" applyNumberFormat="1" applyFont="1" applyFill="1" applyBorder="1" applyAlignment="1" applyProtection="1">
      <alignment horizontal="center"/>
      <protection hidden="1"/>
    </xf>
    <xf numFmtId="164" fontId="10" fillId="0" borderId="0" xfId="5" applyNumberFormat="1" applyFont="1" applyAlignment="1" applyProtection="1">
      <alignment horizontal="center"/>
      <protection locked="0"/>
    </xf>
    <xf numFmtId="10" fontId="1" fillId="7" borderId="0" xfId="4" applyNumberFormat="1" applyFont="1" applyFill="1" applyAlignment="1" applyProtection="1">
      <alignment horizontal="center"/>
      <protection hidden="1"/>
    </xf>
    <xf numFmtId="164" fontId="10" fillId="7" borderId="0" xfId="5" applyNumberFormat="1" applyFont="1" applyFill="1" applyAlignment="1" applyProtection="1">
      <alignment horizontal="center" vertical="top"/>
      <protection hidden="1"/>
    </xf>
    <xf numFmtId="10" fontId="10" fillId="7" borderId="0" xfId="5" applyNumberFormat="1" applyFont="1" applyFill="1" applyAlignment="1" applyProtection="1">
      <alignment horizontal="right"/>
      <protection hidden="1"/>
    </xf>
    <xf numFmtId="164" fontId="10" fillId="7" borderId="20" xfId="5" applyNumberFormat="1" applyFont="1" applyFill="1" applyBorder="1" applyAlignment="1" applyProtection="1">
      <alignment horizontal="center"/>
      <protection hidden="1"/>
    </xf>
    <xf numFmtId="164" fontId="1" fillId="7" borderId="0" xfId="4" applyNumberFormat="1" applyFont="1" applyFill="1" applyAlignment="1" applyProtection="1">
      <alignment horizontal="center"/>
      <protection locked="0"/>
    </xf>
    <xf numFmtId="10" fontId="10" fillId="7" borderId="19" xfId="5" applyNumberFormat="1" applyFont="1" applyFill="1" applyBorder="1" applyAlignment="1" applyProtection="1">
      <alignment horizontal="right"/>
      <protection hidden="1"/>
    </xf>
    <xf numFmtId="164" fontId="10" fillId="7" borderId="18" xfId="5" applyNumberFormat="1" applyFont="1" applyFill="1" applyBorder="1" applyAlignment="1" applyProtection="1">
      <alignment horizontal="right"/>
      <protection hidden="1"/>
    </xf>
    <xf numFmtId="10" fontId="10" fillId="7" borderId="15" xfId="5" applyNumberFormat="1" applyFont="1" applyFill="1" applyBorder="1" applyAlignment="1" applyProtection="1">
      <alignment horizontal="right"/>
      <protection hidden="1"/>
    </xf>
    <xf numFmtId="164" fontId="10" fillId="7" borderId="16" xfId="5" applyNumberFormat="1" applyFont="1" applyFill="1" applyBorder="1" applyAlignment="1" applyProtection="1">
      <alignment horizontal="right"/>
      <protection hidden="1"/>
    </xf>
    <xf numFmtId="164" fontId="23" fillId="7" borderId="0" xfId="5" applyNumberFormat="1" applyFont="1" applyFill="1" applyAlignment="1" applyProtection="1">
      <alignment horizontal="left"/>
      <protection hidden="1"/>
    </xf>
    <xf numFmtId="10" fontId="10" fillId="7" borderId="17" xfId="5" applyNumberFormat="1" applyFont="1" applyFill="1" applyBorder="1" applyAlignment="1" applyProtection="1">
      <alignment horizontal="center"/>
      <protection hidden="1"/>
    </xf>
    <xf numFmtId="164" fontId="10" fillId="4" borderId="0" xfId="5" applyNumberFormat="1" applyFont="1" applyFill="1" applyAlignment="1" applyProtection="1">
      <alignment horizontal="center"/>
      <protection hidden="1"/>
    </xf>
    <xf numFmtId="166" fontId="10" fillId="4" borderId="0" xfId="5" applyNumberFormat="1" applyFont="1" applyFill="1" applyAlignment="1" applyProtection="1">
      <alignment horizontal="center"/>
      <protection hidden="1"/>
    </xf>
    <xf numFmtId="14" fontId="22" fillId="4" borderId="0" xfId="5" applyNumberFormat="1" applyFont="1" applyFill="1" applyAlignment="1" applyProtection="1">
      <alignment horizontal="center" vertical="center"/>
      <protection hidden="1"/>
    </xf>
    <xf numFmtId="167" fontId="10" fillId="4" borderId="0" xfId="5" applyNumberFormat="1" applyFont="1" applyFill="1" applyAlignment="1" applyProtection="1">
      <alignment horizontal="right"/>
      <protection hidden="1"/>
    </xf>
    <xf numFmtId="164" fontId="20" fillId="4" borderId="0" xfId="5" applyNumberFormat="1" applyFont="1" applyFill="1" applyAlignment="1" applyProtection="1">
      <alignment horizontal="right"/>
      <protection hidden="1"/>
    </xf>
    <xf numFmtId="10" fontId="10" fillId="4" borderId="0" xfId="4" applyNumberFormat="1" applyFont="1" applyFill="1" applyBorder="1" applyAlignment="1" applyProtection="1">
      <alignment horizontal="center"/>
      <protection hidden="1"/>
    </xf>
    <xf numFmtId="164" fontId="21" fillId="4" borderId="0" xfId="5" applyNumberFormat="1" applyFont="1" applyFill="1" applyAlignment="1" applyProtection="1">
      <alignment horizontal="left"/>
      <protection hidden="1"/>
    </xf>
    <xf numFmtId="166" fontId="10" fillId="4" borderId="0" xfId="5" applyNumberFormat="1" applyFont="1" applyFill="1" applyAlignment="1" applyProtection="1">
      <alignment horizontal="center"/>
      <protection locked="0"/>
    </xf>
    <xf numFmtId="164" fontId="10" fillId="4" borderId="0" xfId="5" applyNumberFormat="1" applyFont="1" applyFill="1" applyAlignment="1" applyProtection="1">
      <alignment horizontal="left"/>
      <protection hidden="1"/>
    </xf>
    <xf numFmtId="0" fontId="10" fillId="4" borderId="0" xfId="5" applyFont="1" applyFill="1" applyAlignment="1" applyProtection="1">
      <alignment horizontal="left"/>
      <protection hidden="1"/>
    </xf>
    <xf numFmtId="10" fontId="10" fillId="4" borderId="0" xfId="5" applyNumberFormat="1" applyFont="1" applyFill="1" applyAlignment="1" applyProtection="1">
      <alignment horizontal="center"/>
      <protection hidden="1"/>
    </xf>
    <xf numFmtId="164" fontId="14" fillId="4" borderId="0" xfId="5" applyNumberFormat="1" applyFont="1" applyFill="1" applyAlignment="1" applyProtection="1">
      <alignment horizontal="center"/>
      <protection hidden="1"/>
    </xf>
    <xf numFmtId="164" fontId="10" fillId="4" borderId="22" xfId="5" applyNumberFormat="1" applyFont="1" applyFill="1" applyBorder="1" applyAlignment="1" applyProtection="1">
      <alignment horizontal="center"/>
      <protection hidden="1"/>
    </xf>
    <xf numFmtId="164" fontId="10" fillId="4" borderId="0" xfId="5" applyNumberFormat="1" applyFont="1" applyFill="1" applyAlignment="1" applyProtection="1">
      <alignment horizontal="right"/>
      <protection hidden="1"/>
    </xf>
    <xf numFmtId="164" fontId="10" fillId="4" borderId="21" xfId="5" applyNumberFormat="1" applyFont="1" applyFill="1" applyBorder="1" applyAlignment="1" applyProtection="1">
      <alignment horizontal="center"/>
      <protection hidden="1"/>
    </xf>
    <xf numFmtId="164" fontId="10" fillId="4" borderId="14" xfId="5" applyNumberFormat="1" applyFont="1" applyFill="1" applyBorder="1" applyAlignment="1" applyProtection="1">
      <alignment horizontal="right"/>
      <protection hidden="1"/>
    </xf>
    <xf numFmtId="10" fontId="1" fillId="4" borderId="0" xfId="4" applyNumberFormat="1" applyFont="1" applyFill="1" applyAlignment="1" applyProtection="1">
      <alignment horizontal="center"/>
      <protection hidden="1"/>
    </xf>
    <xf numFmtId="164" fontId="10" fillId="4" borderId="0" xfId="5" applyNumberFormat="1" applyFont="1" applyFill="1" applyAlignment="1" applyProtection="1">
      <alignment horizontal="center" vertical="top"/>
      <protection hidden="1"/>
    </xf>
    <xf numFmtId="10" fontId="10" fillId="4" borderId="0" xfId="5" applyNumberFormat="1" applyFont="1" applyFill="1" applyAlignment="1" applyProtection="1">
      <alignment horizontal="right"/>
      <protection hidden="1"/>
    </xf>
    <xf numFmtId="164" fontId="10" fillId="4" borderId="20" xfId="5" applyNumberFormat="1" applyFont="1" applyFill="1" applyBorder="1" applyAlignment="1" applyProtection="1">
      <alignment horizontal="center"/>
      <protection hidden="1"/>
    </xf>
    <xf numFmtId="164" fontId="1" fillId="4" borderId="0" xfId="4" applyNumberFormat="1" applyFont="1" applyFill="1" applyAlignment="1" applyProtection="1">
      <alignment horizontal="center"/>
      <protection locked="0"/>
    </xf>
    <xf numFmtId="10" fontId="10" fillId="4" borderId="19" xfId="5" applyNumberFormat="1" applyFont="1" applyFill="1" applyBorder="1" applyAlignment="1" applyProtection="1">
      <alignment horizontal="right"/>
      <protection hidden="1"/>
    </xf>
    <xf numFmtId="164" fontId="10" fillId="4" borderId="18" xfId="5" applyNumberFormat="1" applyFont="1" applyFill="1" applyBorder="1" applyAlignment="1" applyProtection="1">
      <alignment horizontal="right"/>
      <protection hidden="1"/>
    </xf>
    <xf numFmtId="10" fontId="10" fillId="4" borderId="15" xfId="5" applyNumberFormat="1" applyFont="1" applyFill="1" applyBorder="1" applyAlignment="1" applyProtection="1">
      <alignment horizontal="right"/>
      <protection hidden="1"/>
    </xf>
    <xf numFmtId="164" fontId="10" fillId="4" borderId="16" xfId="5" applyNumberFormat="1" applyFont="1" applyFill="1" applyBorder="1" applyAlignment="1" applyProtection="1">
      <alignment horizontal="right"/>
      <protection hidden="1"/>
    </xf>
    <xf numFmtId="164" fontId="23" fillId="4" borderId="0" xfId="5" applyNumberFormat="1" applyFont="1" applyFill="1" applyAlignment="1" applyProtection="1">
      <alignment horizontal="left"/>
      <protection hidden="1"/>
    </xf>
    <xf numFmtId="164" fontId="10" fillId="4" borderId="17" xfId="5" applyNumberFormat="1" applyFont="1" applyFill="1" applyBorder="1" applyAlignment="1" applyProtection="1">
      <alignment horizontal="center"/>
      <protection hidden="1"/>
    </xf>
    <xf numFmtId="166" fontId="10" fillId="4" borderId="17" xfId="5" applyNumberFormat="1" applyFont="1" applyFill="1" applyBorder="1" applyAlignment="1" applyProtection="1">
      <alignment horizontal="center"/>
      <protection hidden="1"/>
    </xf>
    <xf numFmtId="10" fontId="10" fillId="4" borderId="17" xfId="5" applyNumberFormat="1" applyFont="1" applyFill="1" applyBorder="1" applyAlignment="1" applyProtection="1">
      <alignment horizontal="center"/>
      <protection hidden="1"/>
    </xf>
    <xf numFmtId="167" fontId="10" fillId="7" borderId="0" xfId="5" applyNumberFormat="1" applyFont="1" applyFill="1" applyAlignment="1" applyProtection="1">
      <alignment horizontal="center"/>
      <protection hidden="1"/>
    </xf>
    <xf numFmtId="167" fontId="10" fillId="4" borderId="0" xfId="5" applyNumberFormat="1" applyFont="1" applyFill="1" applyAlignment="1" applyProtection="1">
      <alignment horizontal="center"/>
      <protection hidden="1"/>
    </xf>
    <xf numFmtId="166" fontId="10" fillId="0" borderId="0" xfId="5" applyNumberFormat="1" applyFont="1" applyAlignment="1" applyProtection="1">
      <alignment horizontal="center"/>
      <protection hidden="1"/>
    </xf>
    <xf numFmtId="10" fontId="10" fillId="0" borderId="0" xfId="5" applyNumberFormat="1" applyFont="1" applyAlignment="1" applyProtection="1">
      <alignment horizontal="center"/>
      <protection hidden="1"/>
    </xf>
    <xf numFmtId="0" fontId="24" fillId="8" borderId="26" xfId="1" applyFont="1" applyFill="1" applyBorder="1" applyAlignment="1" applyProtection="1">
      <alignment horizontal="center" vertical="center" wrapText="1"/>
      <protection hidden="1"/>
    </xf>
    <xf numFmtId="0" fontId="24" fillId="8" borderId="27" xfId="1" applyFont="1" applyFill="1" applyBorder="1" applyAlignment="1" applyProtection="1">
      <alignment horizontal="center" vertical="center" wrapText="1"/>
      <protection hidden="1"/>
    </xf>
    <xf numFmtId="14" fontId="24" fillId="8" borderId="28" xfId="1" applyNumberFormat="1" applyFont="1" applyFill="1" applyBorder="1" applyAlignment="1" applyProtection="1">
      <alignment horizontal="center" vertical="center" wrapText="1"/>
      <protection hidden="1"/>
    </xf>
    <xf numFmtId="0" fontId="24" fillId="8" borderId="28" xfId="1" applyFont="1" applyFill="1" applyBorder="1" applyAlignment="1" applyProtection="1">
      <alignment horizontal="center" vertical="center" wrapText="1"/>
      <protection hidden="1"/>
    </xf>
    <xf numFmtId="0" fontId="24" fillId="8" borderId="30" xfId="1" applyFont="1" applyFill="1" applyBorder="1" applyAlignment="1" applyProtection="1">
      <alignment horizontal="center" vertical="center" wrapText="1"/>
      <protection hidden="1"/>
    </xf>
    <xf numFmtId="166" fontId="10" fillId="7" borderId="23" xfId="5" applyNumberFormat="1" applyFont="1" applyFill="1" applyBorder="1" applyAlignment="1" applyProtection="1">
      <alignment horizontal="center"/>
      <protection hidden="1"/>
    </xf>
    <xf numFmtId="164" fontId="10" fillId="7" borderId="23" xfId="5" applyNumberFormat="1" applyFont="1" applyFill="1" applyBorder="1" applyAlignment="1" applyProtection="1">
      <alignment horizontal="center"/>
      <protection hidden="1"/>
    </xf>
    <xf numFmtId="10" fontId="10" fillId="7" borderId="23" xfId="5" applyNumberFormat="1" applyFont="1" applyFill="1" applyBorder="1" applyAlignment="1" applyProtection="1">
      <alignment horizontal="center"/>
      <protection hidden="1"/>
    </xf>
    <xf numFmtId="164" fontId="10" fillId="7" borderId="18" xfId="5" applyNumberFormat="1" applyFont="1" applyFill="1" applyBorder="1" applyAlignment="1" applyProtection="1">
      <alignment horizontal="center"/>
      <protection hidden="1"/>
    </xf>
    <xf numFmtId="164" fontId="10" fillId="7" borderId="13" xfId="5" applyNumberFormat="1" applyFont="1" applyFill="1" applyBorder="1" applyAlignment="1" applyProtection="1">
      <alignment horizontal="center"/>
      <protection hidden="1"/>
    </xf>
    <xf numFmtId="164" fontId="16" fillId="7" borderId="0" xfId="13" applyNumberFormat="1" applyFont="1" applyFill="1" applyAlignment="1">
      <alignment horizontal="center"/>
    </xf>
    <xf numFmtId="164" fontId="10" fillId="7" borderId="6" xfId="5" applyNumberFormat="1" applyFont="1" applyFill="1" applyBorder="1" applyAlignment="1" applyProtection="1">
      <alignment horizontal="center"/>
      <protection hidden="1"/>
    </xf>
    <xf numFmtId="164" fontId="24" fillId="7" borderId="0" xfId="5" applyNumberFormat="1" applyFont="1" applyFill="1" applyAlignment="1" applyProtection="1">
      <alignment horizontal="center"/>
      <protection hidden="1"/>
    </xf>
    <xf numFmtId="0" fontId="17" fillId="7" borderId="0" xfId="5" applyFont="1" applyFill="1" applyAlignment="1">
      <alignment horizontal="center"/>
    </xf>
    <xf numFmtId="164" fontId="10" fillId="7" borderId="31" xfId="5" applyNumberFormat="1" applyFont="1" applyFill="1" applyBorder="1" applyAlignment="1" applyProtection="1">
      <alignment horizontal="center"/>
      <protection hidden="1"/>
    </xf>
    <xf numFmtId="164" fontId="10" fillId="7" borderId="32" xfId="5" applyNumberFormat="1" applyFont="1" applyFill="1" applyBorder="1" applyAlignment="1" applyProtection="1">
      <alignment horizontal="center"/>
      <protection hidden="1"/>
    </xf>
    <xf numFmtId="0" fontId="14" fillId="7" borderId="0" xfId="5" applyFont="1" applyFill="1" applyAlignment="1">
      <alignment horizontal="center"/>
    </xf>
    <xf numFmtId="164" fontId="19" fillId="7" borderId="0" xfId="5" applyNumberFormat="1" applyFont="1" applyFill="1" applyAlignment="1" applyProtection="1">
      <alignment horizontal="left"/>
      <protection hidden="1"/>
    </xf>
    <xf numFmtId="14" fontId="10" fillId="7" borderId="0" xfId="5" applyNumberFormat="1" applyFont="1" applyFill="1" applyAlignment="1" applyProtection="1">
      <alignment horizontal="left"/>
      <protection hidden="1"/>
    </xf>
    <xf numFmtId="14" fontId="10" fillId="7" borderId="0" xfId="5" applyNumberFormat="1" applyFont="1" applyFill="1" applyAlignment="1" applyProtection="1">
      <alignment horizontal="right"/>
      <protection hidden="1"/>
    </xf>
    <xf numFmtId="167" fontId="10" fillId="7" borderId="0" xfId="5" applyNumberFormat="1" applyFont="1" applyFill="1" applyProtection="1">
      <protection hidden="1"/>
    </xf>
    <xf numFmtId="14" fontId="10" fillId="7" borderId="0" xfId="5" applyNumberFormat="1" applyFont="1" applyFill="1" applyAlignment="1" applyProtection="1">
      <alignment horizontal="center"/>
      <protection hidden="1"/>
    </xf>
    <xf numFmtId="164" fontId="10" fillId="7" borderId="33" xfId="5" applyNumberFormat="1" applyFont="1" applyFill="1" applyBorder="1" applyAlignment="1" applyProtection="1">
      <alignment horizontal="center"/>
      <protection hidden="1"/>
    </xf>
    <xf numFmtId="164" fontId="10" fillId="7" borderId="34" xfId="5" applyNumberFormat="1" applyFont="1" applyFill="1" applyBorder="1" applyAlignment="1" applyProtection="1">
      <alignment horizontal="center"/>
      <protection hidden="1"/>
    </xf>
    <xf numFmtId="164" fontId="1" fillId="7" borderId="0" xfId="4" applyNumberFormat="1" applyFont="1" applyFill="1" applyBorder="1" applyAlignment="1" applyProtection="1">
      <alignment horizontal="center"/>
      <protection locked="0"/>
    </xf>
    <xf numFmtId="164" fontId="10" fillId="7" borderId="0" xfId="5" applyNumberFormat="1" applyFont="1" applyFill="1" applyAlignment="1">
      <alignment horizontal="center"/>
    </xf>
    <xf numFmtId="164" fontId="10" fillId="4" borderId="13" xfId="5" applyNumberFormat="1" applyFont="1" applyFill="1" applyBorder="1" applyAlignment="1" applyProtection="1">
      <alignment horizontal="center"/>
      <protection hidden="1"/>
    </xf>
    <xf numFmtId="164" fontId="10" fillId="4" borderId="6" xfId="5" applyNumberFormat="1" applyFont="1" applyFill="1" applyBorder="1" applyAlignment="1" applyProtection="1">
      <alignment horizontal="center"/>
      <protection hidden="1"/>
    </xf>
    <xf numFmtId="10" fontId="1" fillId="4" borderId="0" xfId="4" applyNumberFormat="1" applyFont="1" applyFill="1" applyBorder="1" applyAlignment="1" applyProtection="1">
      <alignment horizontal="center"/>
      <protection hidden="1"/>
    </xf>
    <xf numFmtId="164" fontId="1" fillId="4" borderId="0" xfId="4" applyNumberFormat="1" applyFont="1" applyFill="1" applyBorder="1" applyAlignment="1" applyProtection="1">
      <alignment horizontal="center"/>
      <protection locked="0"/>
    </xf>
    <xf numFmtId="164" fontId="10" fillId="4" borderId="33" xfId="5" applyNumberFormat="1" applyFont="1" applyFill="1" applyBorder="1" applyAlignment="1" applyProtection="1">
      <alignment horizontal="center"/>
      <protection hidden="1"/>
    </xf>
    <xf numFmtId="164" fontId="10" fillId="4" borderId="34" xfId="5" applyNumberFormat="1" applyFont="1" applyFill="1" applyBorder="1" applyAlignment="1" applyProtection="1">
      <alignment horizontal="center"/>
      <protection hidden="1"/>
    </xf>
    <xf numFmtId="164" fontId="10" fillId="4" borderId="0" xfId="5" applyNumberFormat="1" applyFont="1" applyFill="1" applyAlignment="1" applyProtection="1">
      <alignment horizontal="center"/>
      <protection locked="0"/>
    </xf>
    <xf numFmtId="164" fontId="10" fillId="0" borderId="35" xfId="5" applyNumberFormat="1" applyFont="1" applyBorder="1" applyAlignment="1" applyProtection="1">
      <alignment horizontal="center"/>
      <protection locked="0"/>
    </xf>
    <xf numFmtId="164" fontId="10" fillId="0" borderId="36" xfId="5" applyNumberFormat="1" applyFont="1" applyBorder="1" applyAlignment="1" applyProtection="1">
      <alignment horizontal="center"/>
      <protection locked="0"/>
    </xf>
    <xf numFmtId="164" fontId="10" fillId="0" borderId="37" xfId="5" applyNumberFormat="1" applyFont="1" applyBorder="1" applyAlignment="1" applyProtection="1">
      <alignment horizontal="center"/>
      <protection locked="0"/>
    </xf>
    <xf numFmtId="164" fontId="1" fillId="0" borderId="38" xfId="4" applyNumberFormat="1" applyFont="1" applyFill="1" applyBorder="1" applyAlignment="1" applyProtection="1">
      <alignment horizontal="center"/>
      <protection locked="0"/>
    </xf>
    <xf numFmtId="164" fontId="10" fillId="0" borderId="39" xfId="5" applyNumberFormat="1" applyFont="1" applyBorder="1" applyAlignment="1" applyProtection="1">
      <alignment horizontal="center"/>
      <protection locked="0"/>
    </xf>
    <xf numFmtId="0" fontId="25" fillId="7" borderId="19" xfId="11" applyFont="1" applyFill="1" applyBorder="1" applyAlignment="1">
      <alignment vertical="top"/>
    </xf>
    <xf numFmtId="0" fontId="27" fillId="7" borderId="0" xfId="13" applyFont="1" applyFill="1" applyAlignment="1">
      <alignment horizontal="center"/>
    </xf>
    <xf numFmtId="164" fontId="10" fillId="0" borderId="0" xfId="5" quotePrefix="1" applyNumberFormat="1" applyFont="1" applyAlignment="1" applyProtection="1">
      <alignment horizontal="center"/>
      <protection hidden="1"/>
    </xf>
    <xf numFmtId="164" fontId="30" fillId="0" borderId="0" xfId="5" applyNumberFormat="1" applyFont="1" applyAlignment="1">
      <alignment horizontal="left" vertical="top"/>
    </xf>
    <xf numFmtId="164" fontId="30" fillId="6" borderId="0" xfId="5" applyNumberFormat="1" applyFont="1" applyFill="1" applyAlignment="1">
      <alignment horizontal="left" vertical="top"/>
    </xf>
    <xf numFmtId="0" fontId="10" fillId="6" borderId="0" xfId="5" applyFont="1" applyFill="1" applyProtection="1">
      <protection locked="0"/>
    </xf>
    <xf numFmtId="165" fontId="10" fillId="6" borderId="0" xfId="5" applyNumberFormat="1" applyFont="1" applyFill="1" applyProtection="1">
      <protection locked="0"/>
    </xf>
    <xf numFmtId="164" fontId="10" fillId="6" borderId="0" xfId="5" applyNumberFormat="1" applyFont="1" applyFill="1" applyAlignment="1" applyProtection="1">
      <alignment horizontal="center"/>
      <protection locked="0"/>
    </xf>
    <xf numFmtId="164" fontId="10" fillId="6" borderId="0" xfId="5" applyNumberFormat="1" applyFont="1" applyFill="1" applyAlignment="1" applyProtection="1">
      <alignment horizontal="center"/>
      <protection hidden="1"/>
    </xf>
    <xf numFmtId="0" fontId="10" fillId="6" borderId="0" xfId="5" applyFont="1" applyFill="1" applyProtection="1">
      <protection hidden="1"/>
    </xf>
    <xf numFmtId="0" fontId="10" fillId="0" borderId="0" xfId="5" applyFont="1" applyProtection="1">
      <protection locked="0"/>
    </xf>
    <xf numFmtId="0" fontId="31" fillId="7" borderId="19" xfId="11" applyFont="1" applyFill="1" applyBorder="1" applyAlignment="1">
      <alignment vertical="top"/>
    </xf>
    <xf numFmtId="165" fontId="10" fillId="7" borderId="23" xfId="5" applyNumberFormat="1" applyFont="1" applyFill="1" applyBorder="1" applyProtection="1">
      <protection hidden="1"/>
    </xf>
    <xf numFmtId="164" fontId="14" fillId="7" borderId="23" xfId="5" applyNumberFormat="1" applyFont="1" applyFill="1" applyBorder="1" applyAlignment="1" applyProtection="1">
      <alignment horizontal="center"/>
      <protection hidden="1"/>
    </xf>
    <xf numFmtId="0" fontId="10" fillId="7" borderId="23" xfId="5" applyFont="1" applyFill="1" applyBorder="1" applyProtection="1">
      <protection hidden="1"/>
    </xf>
    <xf numFmtId="0" fontId="10" fillId="7" borderId="18" xfId="5" applyFont="1" applyFill="1" applyBorder="1" applyProtection="1">
      <protection hidden="1"/>
    </xf>
    <xf numFmtId="0" fontId="10" fillId="7" borderId="13" xfId="5" applyFont="1" applyFill="1" applyBorder="1" applyProtection="1">
      <protection hidden="1"/>
    </xf>
    <xf numFmtId="0" fontId="10" fillId="7" borderId="0" xfId="5" applyFont="1" applyFill="1" applyProtection="1">
      <protection hidden="1"/>
    </xf>
    <xf numFmtId="0" fontId="10" fillId="7" borderId="6" xfId="5" applyFont="1" applyFill="1" applyBorder="1" applyProtection="1">
      <protection hidden="1"/>
    </xf>
    <xf numFmtId="0" fontId="17" fillId="7" borderId="0" xfId="5" applyFont="1" applyFill="1" applyProtection="1">
      <protection hidden="1"/>
    </xf>
    <xf numFmtId="0" fontId="14" fillId="7" borderId="0" xfId="5" applyFont="1" applyFill="1" applyProtection="1">
      <protection hidden="1"/>
    </xf>
    <xf numFmtId="0" fontId="10" fillId="0" borderId="0" xfId="5" applyFont="1" applyProtection="1">
      <protection hidden="1"/>
    </xf>
    <xf numFmtId="0" fontId="32" fillId="7" borderId="0" xfId="5" applyFont="1" applyFill="1" applyAlignment="1" applyProtection="1">
      <alignment horizontal="center"/>
      <protection hidden="1"/>
    </xf>
    <xf numFmtId="165" fontId="10" fillId="7" borderId="0" xfId="5" applyNumberFormat="1" applyFont="1" applyFill="1" applyProtection="1">
      <protection hidden="1"/>
    </xf>
    <xf numFmtId="0" fontId="33" fillId="7" borderId="0" xfId="5" applyFont="1" applyFill="1" applyAlignment="1" applyProtection="1">
      <alignment horizontal="center" vertical="center"/>
      <protection hidden="1"/>
    </xf>
    <xf numFmtId="165" fontId="10" fillId="7" borderId="16" xfId="5" applyNumberFormat="1" applyFont="1" applyFill="1" applyBorder="1" applyAlignment="1" applyProtection="1">
      <alignment horizontal="right"/>
      <protection locked="0"/>
    </xf>
    <xf numFmtId="0" fontId="34" fillId="0" borderId="15" xfId="5" applyFont="1" applyBorder="1" applyAlignment="1" applyProtection="1">
      <alignment horizontal="center"/>
      <protection locked="0"/>
    </xf>
    <xf numFmtId="0" fontId="34" fillId="0" borderId="14" xfId="5" applyFont="1" applyBorder="1" applyAlignment="1" applyProtection="1">
      <alignment horizontal="center"/>
      <protection locked="0"/>
    </xf>
    <xf numFmtId="165" fontId="10" fillId="7" borderId="0" xfId="5" applyNumberFormat="1" applyFont="1" applyFill="1" applyAlignment="1" applyProtection="1">
      <alignment horizontal="right"/>
      <protection locked="0"/>
    </xf>
    <xf numFmtId="0" fontId="10" fillId="7" borderId="0" xfId="5" applyFont="1" applyFill="1" applyAlignment="1" applyProtection="1">
      <alignment horizontal="center"/>
      <protection locked="0"/>
    </xf>
    <xf numFmtId="164" fontId="10" fillId="0" borderId="15" xfId="5" applyNumberFormat="1" applyFont="1" applyBorder="1" applyAlignment="1" applyProtection="1">
      <alignment horizontal="center"/>
      <protection locked="0"/>
    </xf>
    <xf numFmtId="164" fontId="10" fillId="0" borderId="14" xfId="5" applyNumberFormat="1" applyFont="1" applyBorder="1" applyAlignment="1" applyProtection="1">
      <alignment horizontal="center"/>
      <protection locked="0"/>
    </xf>
    <xf numFmtId="165" fontId="10" fillId="0" borderId="0" xfId="5" applyNumberFormat="1" applyFont="1" applyProtection="1">
      <protection locked="0"/>
    </xf>
    <xf numFmtId="164" fontId="10" fillId="0" borderId="13" xfId="5" applyNumberFormat="1" applyFont="1" applyBorder="1" applyAlignment="1" applyProtection="1">
      <alignment horizontal="center"/>
      <protection locked="0"/>
    </xf>
    <xf numFmtId="165" fontId="10" fillId="0" borderId="0" xfId="5" applyNumberFormat="1" applyFont="1" applyProtection="1">
      <protection hidden="1"/>
    </xf>
    <xf numFmtId="165" fontId="10" fillId="6" borderId="0" xfId="5" applyNumberFormat="1" applyFont="1" applyFill="1" applyProtection="1">
      <protection hidden="1"/>
    </xf>
    <xf numFmtId="0" fontId="35" fillId="7" borderId="0" xfId="5" applyFont="1" applyFill="1" applyProtection="1">
      <protection hidden="1"/>
    </xf>
    <xf numFmtId="0" fontId="35" fillId="7" borderId="0" xfId="5" applyFont="1" applyFill="1" applyAlignment="1" applyProtection="1">
      <alignment vertical="center"/>
      <protection hidden="1"/>
    </xf>
    <xf numFmtId="0" fontId="10" fillId="7" borderId="0" xfId="5" applyFont="1" applyFill="1" applyAlignment="1" applyProtection="1">
      <alignment vertical="center" wrapText="1"/>
      <protection hidden="1"/>
    </xf>
    <xf numFmtId="0" fontId="10" fillId="7" borderId="0" xfId="5" applyFont="1" applyFill="1" applyAlignment="1" applyProtection="1">
      <alignment vertical="center"/>
      <protection hidden="1"/>
    </xf>
    <xf numFmtId="0" fontId="10" fillId="7" borderId="0" xfId="5" applyFont="1" applyFill="1" applyAlignment="1" applyProtection="1">
      <alignment wrapText="1"/>
      <protection hidden="1"/>
    </xf>
    <xf numFmtId="0" fontId="10" fillId="7" borderId="15" xfId="5" applyFont="1" applyFill="1" applyBorder="1" applyProtection="1">
      <protection hidden="1"/>
    </xf>
    <xf numFmtId="0" fontId="10" fillId="7" borderId="14" xfId="5" applyFont="1" applyFill="1" applyBorder="1" applyProtection="1">
      <protection hidden="1"/>
    </xf>
    <xf numFmtId="0" fontId="10" fillId="7" borderId="16" xfId="5" applyFont="1" applyFill="1" applyBorder="1" applyProtection="1">
      <protection hidden="1"/>
    </xf>
    <xf numFmtId="14" fontId="24" fillId="9" borderId="2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4" applyFont="1" applyProtection="1">
      <protection hidden="1"/>
    </xf>
    <xf numFmtId="0" fontId="10" fillId="0" borderId="0" xfId="14" applyFont="1" applyAlignment="1" applyProtection="1">
      <alignment horizontal="center"/>
      <protection hidden="1"/>
    </xf>
    <xf numFmtId="0" fontId="14" fillId="3" borderId="10" xfId="14" applyFont="1" applyFill="1" applyBorder="1" applyAlignment="1" applyProtection="1">
      <alignment horizontal="center"/>
      <protection hidden="1"/>
    </xf>
    <xf numFmtId="0" fontId="14" fillId="3" borderId="12" xfId="14" applyFont="1" applyFill="1" applyBorder="1" applyAlignment="1" applyProtection="1">
      <alignment horizontal="center"/>
      <protection hidden="1"/>
    </xf>
    <xf numFmtId="0" fontId="14" fillId="3" borderId="11" xfId="14" applyFont="1" applyFill="1" applyBorder="1" applyAlignment="1" applyProtection="1">
      <alignment horizontal="center"/>
      <protection hidden="1"/>
    </xf>
    <xf numFmtId="0" fontId="37" fillId="0" borderId="19" xfId="11" applyFont="1" applyBorder="1" applyAlignment="1">
      <alignment vertical="top"/>
    </xf>
    <xf numFmtId="0" fontId="10" fillId="3" borderId="23" xfId="14" applyFont="1" applyFill="1" applyBorder="1" applyAlignment="1" applyProtection="1">
      <alignment horizontal="center"/>
      <protection hidden="1"/>
    </xf>
    <xf numFmtId="0" fontId="10" fillId="3" borderId="23" xfId="14" applyFont="1" applyFill="1" applyBorder="1" applyProtection="1">
      <protection hidden="1"/>
    </xf>
    <xf numFmtId="0" fontId="10" fillId="3" borderId="18" xfId="14" applyFont="1" applyFill="1" applyBorder="1" applyProtection="1">
      <protection hidden="1"/>
    </xf>
    <xf numFmtId="0" fontId="10" fillId="3" borderId="13" xfId="14" applyFont="1" applyFill="1" applyBorder="1" applyProtection="1">
      <protection hidden="1"/>
    </xf>
    <xf numFmtId="0" fontId="10" fillId="3" borderId="0" xfId="14" applyFont="1" applyFill="1" applyAlignment="1" applyProtection="1">
      <alignment horizontal="center"/>
      <protection hidden="1"/>
    </xf>
    <xf numFmtId="0" fontId="10" fillId="3" borderId="0" xfId="14" applyFont="1" applyFill="1" applyProtection="1">
      <protection hidden="1"/>
    </xf>
    <xf numFmtId="0" fontId="10" fillId="3" borderId="6" xfId="14" applyFont="1" applyFill="1" applyBorder="1" applyProtection="1">
      <protection hidden="1"/>
    </xf>
    <xf numFmtId="0" fontId="38" fillId="3" borderId="0" xfId="11" applyFont="1" applyFill="1" applyAlignment="1" applyProtection="1">
      <alignment horizontal="center"/>
      <protection hidden="1"/>
    </xf>
    <xf numFmtId="0" fontId="14" fillId="3" borderId="0" xfId="14" applyFont="1" applyFill="1" applyProtection="1">
      <protection hidden="1"/>
    </xf>
    <xf numFmtId="0" fontId="39" fillId="3" borderId="0" xfId="14" applyFont="1" applyFill="1" applyAlignment="1" applyProtection="1">
      <alignment horizontal="center"/>
      <protection hidden="1"/>
    </xf>
    <xf numFmtId="0" fontId="40" fillId="3" borderId="0" xfId="14" applyFont="1" applyFill="1" applyProtection="1">
      <protection hidden="1"/>
    </xf>
    <xf numFmtId="0" fontId="42" fillId="3" borderId="0" xfId="14" applyFont="1" applyFill="1" applyAlignment="1" applyProtection="1">
      <alignment horizontal="left"/>
      <protection hidden="1"/>
    </xf>
    <xf numFmtId="0" fontId="10" fillId="3" borderId="0" xfId="14" applyFont="1" applyFill="1" applyAlignment="1" applyProtection="1">
      <alignment horizontal="right"/>
      <protection hidden="1"/>
    </xf>
    <xf numFmtId="0" fontId="22" fillId="2" borderId="0" xfId="14" applyFont="1" applyFill="1" applyAlignment="1" applyProtection="1">
      <alignment horizontal="center"/>
      <protection hidden="1"/>
    </xf>
    <xf numFmtId="0" fontId="39" fillId="3" borderId="0" xfId="14" applyFont="1" applyFill="1" applyProtection="1">
      <protection hidden="1"/>
    </xf>
    <xf numFmtId="0" fontId="14" fillId="3" borderId="0" xfId="14" applyFont="1" applyFill="1" applyAlignment="1" applyProtection="1">
      <alignment horizontal="left"/>
      <protection hidden="1"/>
    </xf>
    <xf numFmtId="0" fontId="14" fillId="3" borderId="0" xfId="14" applyFont="1" applyFill="1" applyAlignment="1" applyProtection="1">
      <alignment horizontal="center"/>
      <protection hidden="1"/>
    </xf>
    <xf numFmtId="0" fontId="10" fillId="3" borderId="0" xfId="14" quotePrefix="1" applyFont="1" applyFill="1" applyProtection="1">
      <protection hidden="1"/>
    </xf>
    <xf numFmtId="0" fontId="10" fillId="3" borderId="15" xfId="14" applyFont="1" applyFill="1" applyBorder="1" applyProtection="1">
      <protection hidden="1"/>
    </xf>
    <xf numFmtId="0" fontId="10" fillId="3" borderId="14" xfId="14" applyFont="1" applyFill="1" applyBorder="1" applyAlignment="1" applyProtection="1">
      <alignment horizontal="center"/>
      <protection hidden="1"/>
    </xf>
    <xf numFmtId="0" fontId="10" fillId="3" borderId="14" xfId="14" applyFont="1" applyFill="1" applyBorder="1" applyProtection="1">
      <protection hidden="1"/>
    </xf>
    <xf numFmtId="0" fontId="10" fillId="3" borderId="16" xfId="14" applyFont="1" applyFill="1" applyBorder="1" applyProtection="1">
      <protection hidden="1"/>
    </xf>
    <xf numFmtId="0" fontId="10" fillId="0" borderId="23" xfId="11" applyFont="1" applyBorder="1" applyProtection="1">
      <protection hidden="1"/>
    </xf>
    <xf numFmtId="164" fontId="16" fillId="0" borderId="0" xfId="13" applyNumberFormat="1" applyFont="1" applyAlignment="1">
      <alignment horizontal="center"/>
    </xf>
    <xf numFmtId="0" fontId="17" fillId="0" borderId="0" xfId="5" applyFont="1" applyAlignment="1">
      <alignment horizontal="center"/>
    </xf>
    <xf numFmtId="0" fontId="27" fillId="0" borderId="0" xfId="13" applyFont="1" applyAlignment="1">
      <alignment horizontal="center"/>
    </xf>
    <xf numFmtId="0" fontId="14" fillId="7" borderId="0" xfId="12" applyFont="1" applyFill="1" applyProtection="1">
      <protection hidden="1"/>
    </xf>
    <xf numFmtId="0" fontId="11" fillId="7" borderId="0" xfId="8" applyFont="1" applyFill="1" applyProtection="1">
      <protection hidden="1"/>
    </xf>
    <xf numFmtId="0" fontId="10" fillId="7" borderId="0" xfId="12" applyFont="1" applyFill="1" applyProtection="1">
      <protection hidden="1"/>
    </xf>
    <xf numFmtId="0" fontId="12" fillId="7" borderId="0" xfId="8" applyFont="1" applyFill="1" applyProtection="1">
      <protection hidden="1"/>
    </xf>
    <xf numFmtId="0" fontId="10" fillId="7" borderId="0" xfId="10" applyFont="1" applyFill="1" applyProtection="1">
      <protection hidden="1"/>
    </xf>
    <xf numFmtId="0" fontId="13" fillId="7" borderId="0" xfId="1" applyFont="1" applyFill="1" applyBorder="1" applyAlignment="1" applyProtection="1">
      <alignment horizontal="center"/>
      <protection hidden="1"/>
    </xf>
    <xf numFmtId="0" fontId="10" fillId="7" borderId="0" xfId="8" applyFont="1" applyFill="1" applyProtection="1">
      <protection hidden="1"/>
    </xf>
    <xf numFmtId="0" fontId="10" fillId="7" borderId="0" xfId="11" applyFont="1" applyFill="1"/>
    <xf numFmtId="0" fontId="10" fillId="7" borderId="0" xfId="8" applyFont="1" applyFill="1" applyAlignment="1" applyProtection="1">
      <alignment horizontal="center"/>
      <protection hidden="1"/>
    </xf>
    <xf numFmtId="0" fontId="10" fillId="7" borderId="0" xfId="9" applyFont="1" applyFill="1" applyProtection="1">
      <protection hidden="1"/>
    </xf>
    <xf numFmtId="0" fontId="10" fillId="7" borderId="0" xfId="17" applyFont="1" applyFill="1" applyProtection="1">
      <protection hidden="1"/>
    </xf>
    <xf numFmtId="0" fontId="10" fillId="7" borderId="0" xfId="11" applyFont="1" applyFill="1" applyProtection="1">
      <protection hidden="1"/>
    </xf>
    <xf numFmtId="0" fontId="10" fillId="0" borderId="0" xfId="11" applyFont="1"/>
    <xf numFmtId="0" fontId="44" fillId="7" borderId="9" xfId="11" applyFont="1" applyFill="1" applyBorder="1" applyAlignment="1">
      <alignment vertical="top"/>
    </xf>
    <xf numFmtId="0" fontId="45" fillId="7" borderId="8" xfId="11" applyFont="1" applyFill="1" applyBorder="1" applyProtection="1">
      <protection hidden="1"/>
    </xf>
    <xf numFmtId="0" fontId="45" fillId="7" borderId="7" xfId="11" applyFont="1" applyFill="1" applyBorder="1" applyProtection="1">
      <protection hidden="1"/>
    </xf>
    <xf numFmtId="0" fontId="46" fillId="7" borderId="5" xfId="11" applyFont="1" applyFill="1" applyBorder="1" applyAlignment="1">
      <alignment vertical="top"/>
    </xf>
    <xf numFmtId="0" fontId="45" fillId="7" borderId="0" xfId="11" applyFont="1" applyFill="1" applyProtection="1">
      <protection hidden="1"/>
    </xf>
    <xf numFmtId="0" fontId="45" fillId="7" borderId="4" xfId="11" applyFont="1" applyFill="1" applyBorder="1" applyProtection="1">
      <protection hidden="1"/>
    </xf>
    <xf numFmtId="0" fontId="10" fillId="7" borderId="5" xfId="11" applyFont="1" applyFill="1" applyBorder="1" applyProtection="1">
      <protection hidden="1"/>
    </xf>
    <xf numFmtId="0" fontId="10" fillId="7" borderId="0" xfId="15" applyFont="1" applyFill="1" applyProtection="1">
      <protection hidden="1"/>
    </xf>
    <xf numFmtId="0" fontId="47" fillId="7" borderId="0" xfId="11" applyFont="1" applyFill="1" applyAlignment="1" applyProtection="1">
      <alignment horizontal="center"/>
      <protection hidden="1"/>
    </xf>
    <xf numFmtId="0" fontId="10" fillId="7" borderId="4" xfId="11" applyFont="1" applyFill="1" applyBorder="1" applyProtection="1">
      <protection hidden="1"/>
    </xf>
    <xf numFmtId="0" fontId="10" fillId="7" borderId="0" xfId="7" applyFont="1" applyFill="1" applyProtection="1">
      <protection hidden="1"/>
    </xf>
    <xf numFmtId="14" fontId="48" fillId="7" borderId="0" xfId="11" applyNumberFormat="1" applyFont="1" applyFill="1" applyAlignment="1" applyProtection="1">
      <alignment horizontal="center" vertical="center"/>
      <protection hidden="1"/>
    </xf>
    <xf numFmtId="0" fontId="49" fillId="7" borderId="0" xfId="6" applyFont="1" applyFill="1" applyAlignment="1" applyProtection="1">
      <alignment horizontal="center" vertical="center" wrapText="1"/>
      <protection locked="0"/>
    </xf>
    <xf numFmtId="0" fontId="50" fillId="7" borderId="0" xfId="6" applyFont="1" applyFill="1" applyAlignment="1" applyProtection="1">
      <alignment horizontal="left" wrapText="1"/>
      <protection locked="0"/>
    </xf>
    <xf numFmtId="0" fontId="50" fillId="7" borderId="6" xfId="6" applyFont="1" applyFill="1" applyBorder="1" applyAlignment="1" applyProtection="1">
      <alignment horizontal="left" wrapText="1"/>
      <protection locked="0"/>
    </xf>
    <xf numFmtId="0" fontId="51" fillId="7" borderId="0" xfId="11" applyFont="1" applyFill="1" applyAlignment="1" applyProtection="1">
      <alignment horizontal="right"/>
      <protection hidden="1"/>
    </xf>
    <xf numFmtId="0" fontId="51" fillId="7" borderId="0" xfId="11" applyFont="1" applyFill="1" applyAlignment="1" applyProtection="1">
      <alignment horizontal="left"/>
      <protection hidden="1"/>
    </xf>
    <xf numFmtId="0" fontId="10" fillId="7" borderId="0" xfId="11" applyFont="1" applyFill="1" applyAlignment="1" applyProtection="1">
      <alignment horizontal="right"/>
      <protection hidden="1"/>
    </xf>
    <xf numFmtId="0" fontId="52" fillId="7" borderId="0" xfId="11" applyFont="1" applyFill="1" applyAlignment="1" applyProtection="1">
      <alignment horizontal="center"/>
      <protection hidden="1"/>
    </xf>
    <xf numFmtId="0" fontId="23" fillId="7" borderId="0" xfId="11" applyFont="1" applyFill="1" applyProtection="1">
      <protection hidden="1"/>
    </xf>
    <xf numFmtId="164" fontId="19" fillId="7" borderId="0" xfId="5" applyNumberFormat="1" applyFont="1" applyFill="1" applyAlignment="1" applyProtection="1">
      <alignment horizontal="right"/>
      <protection hidden="1"/>
    </xf>
    <xf numFmtId="0" fontId="10" fillId="7" borderId="0" xfId="16" applyFont="1" applyFill="1" applyProtection="1">
      <protection hidden="1"/>
    </xf>
    <xf numFmtId="0" fontId="11" fillId="7" borderId="0" xfId="16" applyFont="1" applyFill="1" applyProtection="1">
      <protection hidden="1"/>
    </xf>
    <xf numFmtId="0" fontId="10" fillId="7" borderId="0" xfId="5" applyFont="1" applyFill="1" applyAlignment="1">
      <alignment horizontal="right"/>
    </xf>
    <xf numFmtId="0" fontId="19" fillId="7" borderId="5" xfId="11" applyFont="1" applyFill="1" applyBorder="1" applyProtection="1">
      <protection hidden="1"/>
    </xf>
    <xf numFmtId="0" fontId="15" fillId="7" borderId="0" xfId="3" applyFont="1" applyFill="1" applyBorder="1" applyAlignment="1" applyProtection="1">
      <alignment horizontal="left"/>
      <protection hidden="1"/>
    </xf>
    <xf numFmtId="0" fontId="34" fillId="7" borderId="0" xfId="16" applyFont="1" applyFill="1" applyProtection="1">
      <protection hidden="1"/>
    </xf>
    <xf numFmtId="0" fontId="10" fillId="7" borderId="0" xfId="16" applyFont="1" applyFill="1"/>
    <xf numFmtId="0" fontId="54" fillId="7" borderId="0" xfId="16" applyFont="1" applyFill="1" applyAlignment="1" applyProtection="1">
      <alignment vertical="top"/>
      <protection hidden="1"/>
    </xf>
    <xf numFmtId="0" fontId="10" fillId="7" borderId="0" xfId="12" applyFont="1" applyFill="1" applyAlignment="1" applyProtection="1">
      <alignment horizontal="right"/>
      <protection hidden="1"/>
    </xf>
    <xf numFmtId="0" fontId="10" fillId="7" borderId="3" xfId="11" applyFont="1" applyFill="1" applyBorder="1" applyProtection="1">
      <protection hidden="1"/>
    </xf>
    <xf numFmtId="0" fontId="10" fillId="7" borderId="2" xfId="11" applyFont="1" applyFill="1" applyBorder="1" applyProtection="1">
      <protection hidden="1"/>
    </xf>
    <xf numFmtId="0" fontId="10" fillId="7" borderId="1" xfId="11" applyFont="1" applyFill="1" applyBorder="1" applyProtection="1">
      <protection hidden="1"/>
    </xf>
    <xf numFmtId="0" fontId="14" fillId="7" borderId="0" xfId="5" applyFont="1" applyFill="1" applyAlignment="1" applyProtection="1">
      <alignment horizontal="center"/>
      <protection hidden="1"/>
    </xf>
    <xf numFmtId="164" fontId="10" fillId="7" borderId="14" xfId="5" applyNumberFormat="1" applyFont="1" applyFill="1" applyBorder="1" applyAlignment="1" applyProtection="1">
      <alignment horizontal="center"/>
      <protection hidden="1"/>
    </xf>
    <xf numFmtId="166" fontId="10" fillId="7" borderId="14" xfId="5" applyNumberFormat="1" applyFont="1" applyFill="1" applyBorder="1" applyAlignment="1" applyProtection="1">
      <alignment horizontal="center"/>
      <protection hidden="1"/>
    </xf>
    <xf numFmtId="164" fontId="19" fillId="7" borderId="14" xfId="5" applyNumberFormat="1" applyFont="1" applyFill="1" applyBorder="1" applyAlignment="1" applyProtection="1">
      <alignment horizontal="left"/>
      <protection hidden="1"/>
    </xf>
    <xf numFmtId="0" fontId="14" fillId="7" borderId="14" xfId="5" applyFont="1" applyFill="1" applyBorder="1" applyAlignment="1" applyProtection="1">
      <alignment horizontal="center"/>
      <protection hidden="1"/>
    </xf>
    <xf numFmtId="0" fontId="10" fillId="7" borderId="0" xfId="5" quotePrefix="1" applyFont="1" applyFill="1" applyProtection="1">
      <protection hidden="1"/>
    </xf>
    <xf numFmtId="0" fontId="10" fillId="7" borderId="24" xfId="5" applyFont="1" applyFill="1" applyBorder="1" applyAlignment="1" applyProtection="1">
      <alignment horizontal="right"/>
      <protection hidden="1"/>
    </xf>
    <xf numFmtId="0" fontId="10" fillId="7" borderId="24" xfId="5" applyFont="1" applyFill="1" applyBorder="1" applyAlignment="1" applyProtection="1">
      <alignment horizontal="center"/>
      <protection hidden="1"/>
    </xf>
    <xf numFmtId="0" fontId="10" fillId="7" borderId="24" xfId="5" applyFont="1" applyFill="1" applyBorder="1" applyProtection="1">
      <protection hidden="1"/>
    </xf>
    <xf numFmtId="164" fontId="10" fillId="7" borderId="24" xfId="5" applyNumberFormat="1" applyFont="1" applyFill="1" applyBorder="1" applyProtection="1">
      <protection hidden="1"/>
    </xf>
    <xf numFmtId="10" fontId="10" fillId="7" borderId="24" xfId="5" applyNumberFormat="1" applyFont="1" applyFill="1" applyBorder="1" applyProtection="1">
      <protection hidden="1"/>
    </xf>
    <xf numFmtId="0" fontId="58" fillId="7" borderId="0" xfId="5" applyFont="1" applyFill="1" applyAlignment="1" applyProtection="1">
      <alignment horizontal="center" vertical="center"/>
      <protection hidden="1"/>
    </xf>
    <xf numFmtId="164" fontId="10" fillId="7" borderId="0" xfId="5" applyNumberFormat="1" applyFont="1" applyFill="1" applyAlignment="1" applyProtection="1">
      <alignment vertical="center"/>
      <protection hidden="1"/>
    </xf>
    <xf numFmtId="10" fontId="10" fillId="7" borderId="0" xfId="4" applyNumberFormat="1" applyFont="1" applyFill="1" applyBorder="1" applyAlignment="1" applyProtection="1">
      <alignment horizontal="right" vertical="center"/>
      <protection hidden="1"/>
    </xf>
    <xf numFmtId="0" fontId="10" fillId="7" borderId="0" xfId="5" applyFont="1" applyFill="1" applyAlignment="1" applyProtection="1">
      <alignment horizontal="center" vertical="center"/>
      <protection hidden="1"/>
    </xf>
    <xf numFmtId="0" fontId="58" fillId="9" borderId="0" xfId="5" applyFont="1" applyFill="1" applyAlignment="1" applyProtection="1">
      <alignment horizontal="center" vertical="center"/>
      <protection hidden="1"/>
    </xf>
    <xf numFmtId="0" fontId="10" fillId="9" borderId="0" xfId="5" applyFont="1" applyFill="1" applyAlignment="1" applyProtection="1">
      <alignment vertical="center"/>
      <protection hidden="1"/>
    </xf>
    <xf numFmtId="164" fontId="10" fillId="9" borderId="0" xfId="5" applyNumberFormat="1" applyFont="1" applyFill="1" applyAlignment="1" applyProtection="1">
      <alignment vertical="center"/>
      <protection hidden="1"/>
    </xf>
    <xf numFmtId="10" fontId="10" fillId="9" borderId="0" xfId="5" applyNumberFormat="1" applyFont="1" applyFill="1" applyAlignment="1" applyProtection="1">
      <alignment horizontal="right" vertical="center"/>
      <protection hidden="1"/>
    </xf>
    <xf numFmtId="0" fontId="10" fillId="9" borderId="0" xfId="5" applyFont="1" applyFill="1" applyAlignment="1" applyProtection="1">
      <alignment horizontal="center" vertical="center"/>
      <protection hidden="1"/>
    </xf>
    <xf numFmtId="10" fontId="10" fillId="7" borderId="0" xfId="5" applyNumberFormat="1" applyFont="1" applyFill="1" applyAlignment="1" applyProtection="1">
      <alignment horizontal="right" vertical="center"/>
      <protection hidden="1"/>
    </xf>
    <xf numFmtId="10" fontId="10" fillId="9" borderId="0" xfId="5" applyNumberFormat="1" applyFont="1" applyFill="1" applyAlignment="1" applyProtection="1">
      <alignment vertical="center"/>
      <protection hidden="1"/>
    </xf>
    <xf numFmtId="0" fontId="10" fillId="7" borderId="14" xfId="5" applyFont="1" applyFill="1" applyBorder="1" applyAlignment="1" applyProtection="1">
      <alignment vertical="center"/>
      <protection hidden="1"/>
    </xf>
    <xf numFmtId="0" fontId="10" fillId="7" borderId="13" xfId="5" applyFont="1" applyFill="1" applyBorder="1" applyProtection="1">
      <protection locked="0"/>
    </xf>
    <xf numFmtId="0" fontId="43" fillId="0" borderId="14" xfId="13" applyFont="1" applyBorder="1" applyAlignment="1">
      <alignment horizontal="center"/>
    </xf>
    <xf numFmtId="164" fontId="10" fillId="10" borderId="23" xfId="5" applyNumberFormat="1" applyFont="1" applyFill="1" applyBorder="1" applyAlignment="1" applyProtection="1">
      <alignment horizontal="left"/>
      <protection hidden="1"/>
    </xf>
    <xf numFmtId="164" fontId="10" fillId="10" borderId="23" xfId="5" applyNumberFormat="1" applyFont="1" applyFill="1" applyBorder="1" applyAlignment="1" applyProtection="1">
      <alignment horizontal="center"/>
      <protection hidden="1"/>
    </xf>
    <xf numFmtId="0" fontId="10" fillId="10" borderId="23" xfId="5" applyFont="1" applyFill="1" applyBorder="1" applyProtection="1">
      <protection hidden="1"/>
    </xf>
    <xf numFmtId="0" fontId="10" fillId="10" borderId="18" xfId="5" applyFont="1" applyFill="1" applyBorder="1" applyProtection="1">
      <protection hidden="1"/>
    </xf>
    <xf numFmtId="164" fontId="10" fillId="10" borderId="0" xfId="5" applyNumberFormat="1" applyFont="1" applyFill="1" applyAlignment="1" applyProtection="1">
      <alignment horizontal="center"/>
      <protection hidden="1"/>
    </xf>
    <xf numFmtId="0" fontId="10" fillId="10" borderId="0" xfId="5" applyFont="1" applyFill="1" applyProtection="1">
      <protection hidden="1"/>
    </xf>
    <xf numFmtId="0" fontId="10" fillId="10" borderId="6" xfId="5" applyFont="1" applyFill="1" applyBorder="1" applyProtection="1">
      <protection hidden="1"/>
    </xf>
    <xf numFmtId="164" fontId="19" fillId="10" borderId="0" xfId="5" applyNumberFormat="1" applyFont="1" applyFill="1" applyAlignment="1" applyProtection="1">
      <alignment horizontal="left"/>
      <protection hidden="1"/>
    </xf>
    <xf numFmtId="0" fontId="10" fillId="10" borderId="13" xfId="5" applyFont="1" applyFill="1" applyBorder="1" applyAlignment="1" applyProtection="1">
      <alignment horizontal="center"/>
      <protection hidden="1"/>
    </xf>
    <xf numFmtId="0" fontId="10" fillId="10" borderId="0" xfId="5" applyFont="1" applyFill="1" applyAlignment="1" applyProtection="1">
      <alignment horizontal="center"/>
      <protection hidden="1"/>
    </xf>
    <xf numFmtId="0" fontId="34" fillId="7" borderId="40" xfId="5" applyFont="1" applyFill="1" applyBorder="1" applyAlignment="1" applyProtection="1">
      <alignment horizontal="center"/>
      <protection hidden="1"/>
    </xf>
    <xf numFmtId="0" fontId="34" fillId="7" borderId="41" xfId="5" applyFont="1" applyFill="1" applyBorder="1" applyAlignment="1" applyProtection="1">
      <alignment horizontal="center"/>
      <protection hidden="1"/>
    </xf>
    <xf numFmtId="0" fontId="34" fillId="7" borderId="42" xfId="5" applyFont="1" applyFill="1" applyBorder="1" applyAlignment="1" applyProtection="1">
      <alignment horizontal="center"/>
      <protection hidden="1"/>
    </xf>
    <xf numFmtId="164" fontId="10" fillId="7" borderId="43" xfId="5" applyNumberFormat="1" applyFont="1" applyFill="1" applyBorder="1" applyAlignment="1" applyProtection="1">
      <alignment horizontal="center"/>
      <protection hidden="1"/>
    </xf>
    <xf numFmtId="164" fontId="10" fillId="7" borderId="44" xfId="5" applyNumberFormat="1" applyFont="1" applyFill="1" applyBorder="1" applyAlignment="1" applyProtection="1">
      <alignment horizontal="center"/>
      <protection hidden="1"/>
    </xf>
    <xf numFmtId="164" fontId="10" fillId="7" borderId="45" xfId="5" applyNumberFormat="1" applyFont="1" applyFill="1" applyBorder="1" applyAlignment="1" applyProtection="1">
      <alignment horizontal="center"/>
      <protection hidden="1"/>
    </xf>
    <xf numFmtId="164" fontId="10" fillId="7" borderId="46" xfId="5" applyNumberFormat="1" applyFont="1" applyFill="1" applyBorder="1" applyAlignment="1" applyProtection="1">
      <alignment horizontal="center"/>
      <protection hidden="1"/>
    </xf>
    <xf numFmtId="164" fontId="10" fillId="7" borderId="47" xfId="5" applyNumberFormat="1" applyFont="1" applyFill="1" applyBorder="1" applyAlignment="1" applyProtection="1">
      <alignment horizontal="center"/>
      <protection hidden="1"/>
    </xf>
    <xf numFmtId="164" fontId="10" fillId="7" borderId="48" xfId="5" applyNumberFormat="1" applyFont="1" applyFill="1" applyBorder="1" applyAlignment="1" applyProtection="1">
      <alignment horizontal="center"/>
      <protection hidden="1"/>
    </xf>
    <xf numFmtId="164" fontId="10" fillId="7" borderId="49" xfId="5" applyNumberFormat="1" applyFont="1" applyFill="1" applyBorder="1" applyAlignment="1" applyProtection="1">
      <alignment horizontal="center"/>
      <protection hidden="1"/>
    </xf>
    <xf numFmtId="164" fontId="10" fillId="7" borderId="50" xfId="5" applyNumberFormat="1" applyFont="1" applyFill="1" applyBorder="1" applyAlignment="1" applyProtection="1">
      <alignment horizontal="center"/>
      <protection hidden="1"/>
    </xf>
    <xf numFmtId="164" fontId="10" fillId="7" borderId="51" xfId="5" applyNumberFormat="1" applyFont="1" applyFill="1" applyBorder="1" applyAlignment="1" applyProtection="1">
      <alignment horizontal="center"/>
      <protection hidden="1"/>
    </xf>
    <xf numFmtId="0" fontId="17" fillId="0" borderId="52" xfId="5" applyFont="1" applyBorder="1" applyAlignment="1" applyProtection="1">
      <alignment horizontal="center" vertical="center"/>
      <protection locked="0"/>
    </xf>
    <xf numFmtId="0" fontId="36" fillId="0" borderId="52" xfId="5" applyFont="1" applyBorder="1" applyAlignment="1" applyProtection="1">
      <alignment horizontal="center" vertical="center"/>
      <protection locked="0"/>
    </xf>
    <xf numFmtId="0" fontId="44" fillId="7" borderId="19" xfId="11" applyFont="1" applyFill="1" applyBorder="1" applyAlignment="1" applyProtection="1">
      <alignment vertical="top"/>
      <protection hidden="1"/>
    </xf>
    <xf numFmtId="164" fontId="57" fillId="7" borderId="23" xfId="5" applyNumberFormat="1" applyFont="1" applyFill="1" applyBorder="1" applyAlignment="1" applyProtection="1">
      <alignment horizontal="left" vertical="top"/>
      <protection hidden="1"/>
    </xf>
    <xf numFmtId="164" fontId="16" fillId="7" borderId="0" xfId="13" applyNumberFormat="1" applyFont="1" applyFill="1" applyAlignment="1" applyProtection="1">
      <alignment horizontal="center"/>
      <protection hidden="1"/>
    </xf>
    <xf numFmtId="0" fontId="17" fillId="7" borderId="0" xfId="5" applyFont="1" applyFill="1" applyAlignment="1" applyProtection="1">
      <alignment horizontal="center"/>
      <protection hidden="1"/>
    </xf>
    <xf numFmtId="0" fontId="27" fillId="7" borderId="0" xfId="13" applyFont="1" applyFill="1" applyAlignment="1" applyProtection="1">
      <alignment horizontal="center"/>
      <protection hidden="1"/>
    </xf>
    <xf numFmtId="166" fontId="10" fillId="0" borderId="0" xfId="5" applyNumberFormat="1" applyFont="1" applyAlignment="1" applyProtection="1">
      <alignment horizontal="left"/>
      <protection hidden="1"/>
    </xf>
    <xf numFmtId="164" fontId="10" fillId="7" borderId="53" xfId="5" applyNumberFormat="1" applyFont="1" applyFill="1" applyBorder="1" applyAlignment="1" applyProtection="1">
      <alignment horizontal="center"/>
      <protection hidden="1"/>
    </xf>
    <xf numFmtId="164" fontId="10" fillId="0" borderId="52" xfId="5" applyNumberFormat="1" applyFont="1" applyBorder="1" applyAlignment="1" applyProtection="1">
      <alignment horizontal="left"/>
      <protection locked="0"/>
    </xf>
    <xf numFmtId="164" fontId="10" fillId="0" borderId="54" xfId="5" applyNumberFormat="1" applyFont="1" applyBorder="1" applyAlignment="1" applyProtection="1">
      <alignment horizontal="center"/>
      <protection locked="0"/>
    </xf>
    <xf numFmtId="164" fontId="10" fillId="0" borderId="55" xfId="5" applyNumberFormat="1" applyFont="1" applyBorder="1" applyAlignment="1" applyProtection="1">
      <alignment horizontal="center"/>
      <protection locked="0"/>
    </xf>
    <xf numFmtId="164" fontId="10" fillId="0" borderId="56" xfId="5" applyNumberFormat="1" applyFont="1" applyBorder="1" applyAlignment="1" applyProtection="1">
      <alignment horizontal="center"/>
      <protection locked="0"/>
    </xf>
    <xf numFmtId="166" fontId="10" fillId="0" borderId="52" xfId="5" applyNumberFormat="1" applyFont="1" applyBorder="1" applyAlignment="1" applyProtection="1">
      <alignment horizontal="center"/>
      <protection locked="0"/>
    </xf>
    <xf numFmtId="164" fontId="1" fillId="0" borderId="57" xfId="4" applyNumberFormat="1" applyFont="1" applyFill="1" applyBorder="1" applyAlignment="1" applyProtection="1">
      <alignment horizontal="center"/>
      <protection locked="0"/>
    </xf>
    <xf numFmtId="164" fontId="10" fillId="0" borderId="58" xfId="5" applyNumberFormat="1" applyFont="1" applyBorder="1" applyAlignment="1" applyProtection="1">
      <alignment horizontal="center"/>
      <protection locked="0"/>
    </xf>
    <xf numFmtId="0" fontId="12" fillId="7" borderId="0" xfId="11" applyFont="1" applyFill="1" applyAlignment="1" applyProtection="1">
      <alignment horizontal="center"/>
      <protection hidden="1"/>
    </xf>
    <xf numFmtId="0" fontId="59" fillId="7" borderId="0" xfId="11" applyFont="1" applyFill="1" applyAlignment="1" applyProtection="1">
      <alignment horizontal="center"/>
      <protection hidden="1"/>
    </xf>
  </cellXfs>
  <cellStyles count="18">
    <cellStyle name="Hyperlink_Projekte" xfId="2" xr:uid="{00000000-0005-0000-0000-000001000000}"/>
    <cellStyle name="Hyperlink_Prozente" xfId="3" xr:uid="{00000000-0005-0000-0000-000002000000}"/>
    <cellStyle name="Link" xfId="1" builtinId="8"/>
    <cellStyle name="Prozent 2" xfId="4" xr:uid="{00000000-0005-0000-0000-000003000000}"/>
    <cellStyle name="Standard" xfId="0" builtinId="0"/>
    <cellStyle name="Standard 2" xfId="5" xr:uid="{00000000-0005-0000-0000-000005000000}"/>
    <cellStyle name="Standard_0" xfId="6" xr:uid="{00000000-0005-0000-0000-000006000000}"/>
    <cellStyle name="Standard_03Auvist" xfId="7" xr:uid="{00000000-0005-0000-0000-000007000000}"/>
    <cellStyle name="Standard_Arbeitsdatei" xfId="8" xr:uid="{00000000-0005-0000-0000-000008000000}"/>
    <cellStyle name="Standard_B1Pos" xfId="9" xr:uid="{00000000-0005-0000-0000-000009000000}"/>
    <cellStyle name="Standard_BEinfach" xfId="10" xr:uid="{00000000-0005-0000-0000-00000A000000}"/>
    <cellStyle name="Standard_Info" xfId="11" xr:uid="{00000000-0005-0000-0000-00000B000000}"/>
    <cellStyle name="Standard_Jahr1999" xfId="12" xr:uid="{00000000-0005-0000-0000-00000C000000}"/>
    <cellStyle name="Standard_Kassbuch" xfId="13" xr:uid="{00000000-0005-0000-0000-00000D000000}"/>
    <cellStyle name="Standard_Kosten" xfId="14" xr:uid="{00000000-0005-0000-0000-00000E000000}"/>
    <cellStyle name="Standard_Projekte" xfId="15" xr:uid="{00000000-0005-0000-0000-00000F000000}"/>
    <cellStyle name="Standard_Prozente" xfId="16" xr:uid="{00000000-0005-0000-0000-000010000000}"/>
    <cellStyle name="Standard_Tage ok" xfId="17" xr:uid="{00000000-0005-0000-0000-000011000000}"/>
  </cellStyles>
  <dxfs count="15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40"/>
        </left>
        <right style="thin">
          <color indexed="40"/>
        </right>
        <top style="thin">
          <color indexed="40"/>
        </top>
        <bottom style="thin">
          <color indexed="40"/>
        </bottom>
      </border>
    </dxf>
    <dxf>
      <font>
        <b/>
        <i val="0"/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40"/>
        </left>
        <right style="thin">
          <color indexed="40"/>
        </right>
        <top style="thin">
          <color indexed="40"/>
        </top>
        <bottom style="thin">
          <color indexed="40"/>
        </bottom>
      </border>
    </dxf>
    <dxf>
      <font>
        <b/>
        <i val="0"/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57"/>
      </font>
      <fill>
        <patternFill>
          <bgColor indexed="26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26"/>
        </patternFill>
      </fill>
    </dxf>
    <dxf>
      <fill>
        <patternFill>
          <bgColor indexed="9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0520833333333333"/>
          <c:y val="3.5353535353535352E-2"/>
          <c:w val="0.7739583333333333"/>
          <c:h val="0.68686868686868685"/>
        </c:manualLayout>
      </c:layout>
      <c:lineChart>
        <c:grouping val="standard"/>
        <c:varyColors val="0"/>
        <c:ser>
          <c:idx val="0"/>
          <c:order val="0"/>
          <c:tx>
            <c:strRef>
              <c:f>'Kurs-Eingabe'!$D$10</c:f>
              <c:strCache>
                <c:ptCount val="1"/>
                <c:pt idx="0">
                  <c:v>Siemens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dot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'Kurs-Eingabe'!$C$11:$C$19</c:f>
              <c:numCache>
                <c:formatCode>ddd\ dd/mm/yy</c:formatCode>
                <c:ptCount val="9"/>
                <c:pt idx="0">
                  <c:v>44749</c:v>
                </c:pt>
                <c:pt idx="1">
                  <c:v>44834</c:v>
                </c:pt>
                <c:pt idx="2">
                  <c:v>44925</c:v>
                </c:pt>
                <c:pt idx="3">
                  <c:v>45016</c:v>
                </c:pt>
                <c:pt idx="4">
                  <c:v>45046</c:v>
                </c:pt>
                <c:pt idx="5">
                  <c:v>45054</c:v>
                </c:pt>
                <c:pt idx="6">
                  <c:v>45107</c:v>
                </c:pt>
                <c:pt idx="7">
                  <c:v>45114</c:v>
                </c:pt>
                <c:pt idx="8">
                  <c:v>45762</c:v>
                </c:pt>
              </c:numCache>
            </c:numRef>
          </c:cat>
          <c:val>
            <c:numRef>
              <c:f>'Kurs-Eingabe'!$D$11:$D$19</c:f>
              <c:numCache>
                <c:formatCode>#,##0.00_ ;[Red]\-#,##0.00\ </c:formatCode>
                <c:ptCount val="9"/>
                <c:pt idx="0">
                  <c:v>97</c:v>
                </c:pt>
                <c:pt idx="1">
                  <c:v>100</c:v>
                </c:pt>
                <c:pt idx="2">
                  <c:v>128</c:v>
                </c:pt>
                <c:pt idx="3">
                  <c:v>140</c:v>
                </c:pt>
                <c:pt idx="4">
                  <c:v>147</c:v>
                </c:pt>
                <c:pt idx="5">
                  <c:v>153.52000000000001</c:v>
                </c:pt>
                <c:pt idx="6">
                  <c:v>152.9</c:v>
                </c:pt>
                <c:pt idx="7">
                  <c:v>143.16</c:v>
                </c:pt>
                <c:pt idx="8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B-494B-8710-1CA004587875}"/>
            </c:ext>
          </c:extLst>
        </c:ser>
        <c:ser>
          <c:idx val="1"/>
          <c:order val="1"/>
          <c:tx>
            <c:strRef>
              <c:f>'Kurs-Eingabe'!$E$10</c:f>
              <c:strCache>
                <c:ptCount val="1"/>
                <c:pt idx="0">
                  <c:v>BMW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'Kurs-Eingabe'!$C$11:$C$19</c:f>
              <c:numCache>
                <c:formatCode>ddd\ dd/mm/yy</c:formatCode>
                <c:ptCount val="9"/>
                <c:pt idx="0">
                  <c:v>44749</c:v>
                </c:pt>
                <c:pt idx="1">
                  <c:v>44834</c:v>
                </c:pt>
                <c:pt idx="2">
                  <c:v>44925</c:v>
                </c:pt>
                <c:pt idx="3">
                  <c:v>45016</c:v>
                </c:pt>
                <c:pt idx="4">
                  <c:v>45046</c:v>
                </c:pt>
                <c:pt idx="5">
                  <c:v>45054</c:v>
                </c:pt>
                <c:pt idx="6">
                  <c:v>45107</c:v>
                </c:pt>
                <c:pt idx="7">
                  <c:v>45114</c:v>
                </c:pt>
                <c:pt idx="8">
                  <c:v>45762</c:v>
                </c:pt>
              </c:numCache>
            </c:numRef>
          </c:cat>
          <c:val>
            <c:numRef>
              <c:f>'Kurs-Eingabe'!$E$11:$E$19</c:f>
              <c:numCache>
                <c:formatCode>#,##0.00_ ;[Red]\-#,##0.00\ </c:formatCode>
                <c:ptCount val="9"/>
                <c:pt idx="0">
                  <c:v>68</c:v>
                </c:pt>
                <c:pt idx="1">
                  <c:v>65</c:v>
                </c:pt>
                <c:pt idx="2">
                  <c:v>79</c:v>
                </c:pt>
                <c:pt idx="3">
                  <c:v>94</c:v>
                </c:pt>
                <c:pt idx="4">
                  <c:v>97</c:v>
                </c:pt>
                <c:pt idx="5">
                  <c:v>105</c:v>
                </c:pt>
                <c:pt idx="6">
                  <c:v>98</c:v>
                </c:pt>
                <c:pt idx="7">
                  <c:v>100.1</c:v>
                </c:pt>
                <c:pt idx="8">
                  <c:v>70.38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B-494B-8710-1CA004587875}"/>
            </c:ext>
          </c:extLst>
        </c:ser>
        <c:ser>
          <c:idx val="2"/>
          <c:order val="2"/>
          <c:tx>
            <c:strRef>
              <c:f>'Kurs-Eingabe'!$F$10</c:f>
              <c:strCache>
                <c:ptCount val="1"/>
                <c:pt idx="0">
                  <c:v>C</c:v>
                </c:pt>
              </c:strCache>
            </c:strRef>
          </c:tx>
          <c:cat>
            <c:numRef>
              <c:f>'Kurs-Eingabe'!$C$11:$C$19</c:f>
              <c:numCache>
                <c:formatCode>ddd\ dd/mm/yy</c:formatCode>
                <c:ptCount val="9"/>
                <c:pt idx="0">
                  <c:v>44749</c:v>
                </c:pt>
                <c:pt idx="1">
                  <c:v>44834</c:v>
                </c:pt>
                <c:pt idx="2">
                  <c:v>44925</c:v>
                </c:pt>
                <c:pt idx="3">
                  <c:v>45016</c:v>
                </c:pt>
                <c:pt idx="4">
                  <c:v>45046</c:v>
                </c:pt>
                <c:pt idx="5">
                  <c:v>45054</c:v>
                </c:pt>
                <c:pt idx="6">
                  <c:v>45107</c:v>
                </c:pt>
                <c:pt idx="7">
                  <c:v>45114</c:v>
                </c:pt>
                <c:pt idx="8">
                  <c:v>45762</c:v>
                </c:pt>
              </c:numCache>
            </c:numRef>
          </c:cat>
          <c:val>
            <c:numRef>
              <c:f>'Kurs-Eingabe'!$F$11:$F$19</c:f>
              <c:numCache>
                <c:formatCode>#,##0.00_ ;[Red]\-#,##0.00\ 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7FD-ABCA-974A50DCEC81}"/>
            </c:ext>
          </c:extLst>
        </c:ser>
        <c:ser>
          <c:idx val="3"/>
          <c:order val="3"/>
          <c:tx>
            <c:strRef>
              <c:f>'Kurs-Eingabe'!$G$10</c:f>
              <c:strCache>
                <c:ptCount val="1"/>
                <c:pt idx="0">
                  <c:v>D</c:v>
                </c:pt>
              </c:strCache>
            </c:strRef>
          </c:tx>
          <c:cat>
            <c:numRef>
              <c:f>'Kurs-Eingabe'!$C$11:$C$19</c:f>
              <c:numCache>
                <c:formatCode>ddd\ dd/mm/yy</c:formatCode>
                <c:ptCount val="9"/>
                <c:pt idx="0">
                  <c:v>44749</c:v>
                </c:pt>
                <c:pt idx="1">
                  <c:v>44834</c:v>
                </c:pt>
                <c:pt idx="2">
                  <c:v>44925</c:v>
                </c:pt>
                <c:pt idx="3">
                  <c:v>45016</c:v>
                </c:pt>
                <c:pt idx="4">
                  <c:v>45046</c:v>
                </c:pt>
                <c:pt idx="5">
                  <c:v>45054</c:v>
                </c:pt>
                <c:pt idx="6">
                  <c:v>45107</c:v>
                </c:pt>
                <c:pt idx="7">
                  <c:v>45114</c:v>
                </c:pt>
                <c:pt idx="8">
                  <c:v>45762</c:v>
                </c:pt>
              </c:numCache>
            </c:numRef>
          </c:cat>
          <c:val>
            <c:numRef>
              <c:f>'Kurs-Eingabe'!$G$11:$G$19</c:f>
              <c:numCache>
                <c:formatCode>#,##0.00_ ;[Red]\-#,##0.00\ 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B-47FD-ABCA-974A50DCEC81}"/>
            </c:ext>
          </c:extLst>
        </c:ser>
        <c:ser>
          <c:idx val="4"/>
          <c:order val="4"/>
          <c:tx>
            <c:strRef>
              <c:f>'Kurs-Eingabe'!$H$10</c:f>
              <c:strCache>
                <c:ptCount val="1"/>
                <c:pt idx="0">
                  <c:v>E</c:v>
                </c:pt>
              </c:strCache>
            </c:strRef>
          </c:tx>
          <c:cat>
            <c:numRef>
              <c:f>'Kurs-Eingabe'!$C$11:$C$19</c:f>
              <c:numCache>
                <c:formatCode>ddd\ dd/mm/yy</c:formatCode>
                <c:ptCount val="9"/>
                <c:pt idx="0">
                  <c:v>44749</c:v>
                </c:pt>
                <c:pt idx="1">
                  <c:v>44834</c:v>
                </c:pt>
                <c:pt idx="2">
                  <c:v>44925</c:v>
                </c:pt>
                <c:pt idx="3">
                  <c:v>45016</c:v>
                </c:pt>
                <c:pt idx="4">
                  <c:v>45046</c:v>
                </c:pt>
                <c:pt idx="5">
                  <c:v>45054</c:v>
                </c:pt>
                <c:pt idx="6">
                  <c:v>45107</c:v>
                </c:pt>
                <c:pt idx="7">
                  <c:v>45114</c:v>
                </c:pt>
                <c:pt idx="8">
                  <c:v>45762</c:v>
                </c:pt>
              </c:numCache>
            </c:numRef>
          </c:cat>
          <c:val>
            <c:numRef>
              <c:f>'Kurs-Eingabe'!$H$11:$H$19</c:f>
              <c:numCache>
                <c:formatCode>#,##0.00_ ;[Red]\-#,##0.00\ 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7FD-ABCA-974A50DCE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95904"/>
        <c:axId val="31614080"/>
      </c:lineChart>
      <c:dateAx>
        <c:axId val="31595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14080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316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;[Red]\-#,##0.0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595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08329477164906"/>
          <c:y val="0.34343427725057218"/>
          <c:w val="9.1511504488360998E-2"/>
          <c:h val="0.181911908770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sheetProtection content="1" objects="1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6</xdr:row>
      <xdr:rowOff>47625</xdr:rowOff>
    </xdr:from>
    <xdr:to>
      <xdr:col>3</xdr:col>
      <xdr:colOff>1714500</xdr:colOff>
      <xdr:row>11</xdr:row>
      <xdr:rowOff>0</xdr:rowOff>
    </xdr:to>
    <xdr:pic>
      <xdr:nvPicPr>
        <xdr:cNvPr id="1040" name="Picture 1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1381125"/>
          <a:ext cx="1581150" cy="136207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652463</xdr:colOff>
      <xdr:row>1</xdr:row>
      <xdr:rowOff>52388</xdr:rowOff>
    </xdr:from>
    <xdr:to>
      <xdr:col>9</xdr:col>
      <xdr:colOff>808038</xdr:colOff>
      <xdr:row>3</xdr:row>
      <xdr:rowOff>481013</xdr:rowOff>
    </xdr:to>
    <xdr:grpSp>
      <xdr:nvGrpSpPr>
        <xdr:cNvPr id="2070" name="Group 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GrpSpPr>
          <a:grpSpLocks/>
        </xdr:cNvGrpSpPr>
      </xdr:nvGrpSpPr>
      <xdr:grpSpPr bwMode="auto">
        <a:xfrm>
          <a:off x="5205413" y="214313"/>
          <a:ext cx="841375" cy="704850"/>
          <a:chOff x="200" y="157"/>
          <a:chExt cx="188" cy="158"/>
        </a:xfrm>
      </xdr:grpSpPr>
      <xdr:pic>
        <xdr:nvPicPr>
          <xdr:cNvPr id="2071" name="Picture 2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2072" name="Picture 3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1514475</xdr:colOff>
      <xdr:row>2</xdr:row>
      <xdr:rowOff>57150</xdr:rowOff>
    </xdr:from>
    <xdr:to>
      <xdr:col>7</xdr:col>
      <xdr:colOff>2352675</xdr:colOff>
      <xdr:row>4</xdr:row>
      <xdr:rowOff>47625</xdr:rowOff>
    </xdr:to>
    <xdr:grpSp>
      <xdr:nvGrpSpPr>
        <xdr:cNvPr id="3100" name="Group 13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GrpSpPr>
          <a:grpSpLocks/>
        </xdr:cNvGrpSpPr>
      </xdr:nvGrpSpPr>
      <xdr:grpSpPr bwMode="auto">
        <a:xfrm>
          <a:off x="7096125" y="295275"/>
          <a:ext cx="838200" cy="695325"/>
          <a:chOff x="200" y="157"/>
          <a:chExt cx="188" cy="158"/>
        </a:xfrm>
      </xdr:grpSpPr>
      <xdr:pic>
        <xdr:nvPicPr>
          <xdr:cNvPr id="3101" name="Picture 14">
            <a:extLst>
              <a:ext uri="{FF2B5EF4-FFF2-40B4-BE49-F238E27FC236}">
                <a16:creationId xmlns:a16="http://schemas.microsoft.com/office/drawing/2014/main" id="{00000000-0008-0000-0200-00001D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3102" name="Picture 15">
            <a:extLst>
              <a:ext uri="{FF2B5EF4-FFF2-40B4-BE49-F238E27FC236}">
                <a16:creationId xmlns:a16="http://schemas.microsoft.com/office/drawing/2014/main" id="{00000000-0008-0000-0200-00001E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</xdr:row>
      <xdr:rowOff>9525</xdr:rowOff>
    </xdr:from>
    <xdr:to>
      <xdr:col>12</xdr:col>
      <xdr:colOff>657225</xdr:colOff>
      <xdr:row>4</xdr:row>
      <xdr:rowOff>238125</xdr:rowOff>
    </xdr:to>
    <xdr:grpSp>
      <xdr:nvGrpSpPr>
        <xdr:cNvPr id="8" name="Group 1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7858125" y="333375"/>
          <a:ext cx="1123950" cy="933450"/>
          <a:chOff x="200" y="157"/>
          <a:chExt cx="188" cy="158"/>
        </a:xfrm>
      </xdr:grpSpPr>
      <xdr:pic>
        <xdr:nvPicPr>
          <xdr:cNvPr id="9" name="Picture 20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10" name="Picture 21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2</xdr:row>
      <xdr:rowOff>47625</xdr:rowOff>
    </xdr:from>
    <xdr:to>
      <xdr:col>10</xdr:col>
      <xdr:colOff>1047750</xdr:colOff>
      <xdr:row>5</xdr:row>
      <xdr:rowOff>38100</xdr:rowOff>
    </xdr:to>
    <xdr:grpSp>
      <xdr:nvGrpSpPr>
        <xdr:cNvPr id="5199" name="Group 76">
          <a:extLst>
            <a:ext uri="{FF2B5EF4-FFF2-40B4-BE49-F238E27FC236}">
              <a16:creationId xmlns:a16="http://schemas.microsoft.com/office/drawing/2014/main" id="{00000000-0008-0000-0400-00004F140000}"/>
            </a:ext>
          </a:extLst>
        </xdr:cNvPr>
        <xdr:cNvGrpSpPr>
          <a:grpSpLocks/>
        </xdr:cNvGrpSpPr>
      </xdr:nvGrpSpPr>
      <xdr:grpSpPr bwMode="auto">
        <a:xfrm>
          <a:off x="8048625" y="285750"/>
          <a:ext cx="1143000" cy="942975"/>
          <a:chOff x="200" y="157"/>
          <a:chExt cx="188" cy="158"/>
        </a:xfrm>
      </xdr:grpSpPr>
      <xdr:pic>
        <xdr:nvPicPr>
          <xdr:cNvPr id="5200" name="Picture 77">
            <a:extLst>
              <a:ext uri="{FF2B5EF4-FFF2-40B4-BE49-F238E27FC236}">
                <a16:creationId xmlns:a16="http://schemas.microsoft.com/office/drawing/2014/main" id="{00000000-0008-0000-0400-000050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5201" name="Picture 78">
            <a:extLst>
              <a:ext uri="{FF2B5EF4-FFF2-40B4-BE49-F238E27FC236}">
                <a16:creationId xmlns:a16="http://schemas.microsoft.com/office/drawing/2014/main" id="{00000000-0008-0000-0400-000051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85725</xdr:rowOff>
    </xdr:from>
    <xdr:to>
      <xdr:col>10</xdr:col>
      <xdr:colOff>0</xdr:colOff>
      <xdr:row>5</xdr:row>
      <xdr:rowOff>19050</xdr:rowOff>
    </xdr:to>
    <xdr:grpSp>
      <xdr:nvGrpSpPr>
        <xdr:cNvPr id="6172" name="Group 19">
          <a:extLst>
            <a:ext uri="{FF2B5EF4-FFF2-40B4-BE49-F238E27FC236}">
              <a16:creationId xmlns:a16="http://schemas.microsoft.com/office/drawing/2014/main" id="{00000000-0008-0000-0500-00001C180000}"/>
            </a:ext>
          </a:extLst>
        </xdr:cNvPr>
        <xdr:cNvGrpSpPr>
          <a:grpSpLocks/>
        </xdr:cNvGrpSpPr>
      </xdr:nvGrpSpPr>
      <xdr:grpSpPr bwMode="auto">
        <a:xfrm>
          <a:off x="7277100" y="323850"/>
          <a:ext cx="1123950" cy="933450"/>
          <a:chOff x="200" y="157"/>
          <a:chExt cx="188" cy="158"/>
        </a:xfrm>
      </xdr:grpSpPr>
      <xdr:pic>
        <xdr:nvPicPr>
          <xdr:cNvPr id="6173" name="Picture 20">
            <a:extLst>
              <a:ext uri="{FF2B5EF4-FFF2-40B4-BE49-F238E27FC236}">
                <a16:creationId xmlns:a16="http://schemas.microsoft.com/office/drawing/2014/main" id="{00000000-0008-0000-0500-00001D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6174" name="Picture 21">
            <a:extLst>
              <a:ext uri="{FF2B5EF4-FFF2-40B4-BE49-F238E27FC236}">
                <a16:creationId xmlns:a16="http://schemas.microsoft.com/office/drawing/2014/main" id="{00000000-0008-0000-0500-00001E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85725</xdr:rowOff>
    </xdr:from>
    <xdr:to>
      <xdr:col>9</xdr:col>
      <xdr:colOff>1200150</xdr:colOff>
      <xdr:row>5</xdr:row>
      <xdr:rowOff>19050</xdr:rowOff>
    </xdr:to>
    <xdr:grpSp>
      <xdr:nvGrpSpPr>
        <xdr:cNvPr id="7196" name="Group 13">
          <a:extLst>
            <a:ext uri="{FF2B5EF4-FFF2-40B4-BE49-F238E27FC236}">
              <a16:creationId xmlns:a16="http://schemas.microsoft.com/office/drawing/2014/main" id="{00000000-0008-0000-0600-00001C1C0000}"/>
            </a:ext>
          </a:extLst>
        </xdr:cNvPr>
        <xdr:cNvGrpSpPr>
          <a:grpSpLocks/>
        </xdr:cNvGrpSpPr>
      </xdr:nvGrpSpPr>
      <xdr:grpSpPr bwMode="auto">
        <a:xfrm>
          <a:off x="7267575" y="323850"/>
          <a:ext cx="1123950" cy="933450"/>
          <a:chOff x="200" y="157"/>
          <a:chExt cx="188" cy="158"/>
        </a:xfrm>
      </xdr:grpSpPr>
      <xdr:pic>
        <xdr:nvPicPr>
          <xdr:cNvPr id="7197" name="Picture 14">
            <a:extLst>
              <a:ext uri="{FF2B5EF4-FFF2-40B4-BE49-F238E27FC236}">
                <a16:creationId xmlns:a16="http://schemas.microsoft.com/office/drawing/2014/main" id="{00000000-0008-0000-0600-00001D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00" y="157"/>
            <a:ext cx="188" cy="158"/>
          </a:xfrm>
          <a:prstGeom prst="rect">
            <a:avLst/>
          </a:prstGeom>
          <a:noFill/>
          <a:ln w="9525">
            <a:solidFill>
              <a:srgbClr val="0000FF"/>
            </a:solidFill>
            <a:miter lim="800000"/>
            <a:headEnd/>
            <a:tailEnd/>
          </a:ln>
        </xdr:spPr>
      </xdr:pic>
      <xdr:pic>
        <xdr:nvPicPr>
          <xdr:cNvPr id="7198" name="Picture 15">
            <a:extLst>
              <a:ext uri="{FF2B5EF4-FFF2-40B4-BE49-F238E27FC236}">
                <a16:creationId xmlns:a16="http://schemas.microsoft.com/office/drawing/2014/main" id="{00000000-0008-0000-0600-00001E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9" y="163"/>
            <a:ext cx="166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vista.de/home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showRowColHeaders="0" tabSelected="1" zoomScale="105" workbookViewId="0">
      <pane ySplit="6" topLeftCell="A7" activePane="bottomLeft" state="frozenSplit"/>
      <selection pane="bottomLeft" activeCell="A7" sqref="A7"/>
    </sheetView>
  </sheetViews>
  <sheetFormatPr baseColWidth="10" defaultRowHeight="12.75" x14ac:dyDescent="0.2"/>
  <cols>
    <col min="1" max="1" width="11" style="217"/>
    <col min="2" max="2" width="9" style="217" customWidth="1"/>
    <col min="3" max="3" width="16.375" style="217" customWidth="1"/>
    <col min="4" max="4" width="24.625" style="217" customWidth="1"/>
    <col min="5" max="5" width="11" style="217"/>
    <col min="6" max="6" width="7.375" style="217" customWidth="1"/>
    <col min="7" max="7" width="5.875" style="217" customWidth="1"/>
    <col min="8" max="8" width="2.125" style="217" customWidth="1"/>
    <col min="9" max="9" width="2.375" style="217" customWidth="1"/>
    <col min="10" max="10" width="1.5" style="217" customWidth="1"/>
    <col min="11" max="16384" width="11" style="217"/>
  </cols>
  <sheetData>
    <row r="1" spans="1:9" x14ac:dyDescent="0.2">
      <c r="A1" s="132" t="s">
        <v>28</v>
      </c>
    </row>
    <row r="2" spans="1:9" ht="6" customHeight="1" x14ac:dyDescent="0.2">
      <c r="B2" s="218"/>
      <c r="C2" s="219"/>
      <c r="D2" s="219"/>
      <c r="E2" s="219"/>
      <c r="F2" s="219"/>
      <c r="G2" s="219"/>
      <c r="H2" s="219"/>
      <c r="I2" s="220"/>
    </row>
    <row r="3" spans="1:9" ht="15.75" x14ac:dyDescent="0.25">
      <c r="B3" s="221"/>
      <c r="C3" s="222"/>
      <c r="D3" s="100" t="s">
        <v>245</v>
      </c>
      <c r="E3" s="222"/>
      <c r="F3" s="222"/>
      <c r="G3" s="222"/>
      <c r="H3" s="222"/>
      <c r="I3" s="223"/>
    </row>
    <row r="4" spans="1:9" ht="39.950000000000003" customHeight="1" x14ac:dyDescent="0.7">
      <c r="B4" s="221"/>
      <c r="C4" s="222"/>
      <c r="D4" s="103" t="s">
        <v>243</v>
      </c>
      <c r="E4" s="222"/>
      <c r="F4" s="222"/>
      <c r="G4" s="222"/>
      <c r="H4" s="222"/>
      <c r="I4" s="223"/>
    </row>
    <row r="5" spans="1:9" ht="23.25" x14ac:dyDescent="0.35">
      <c r="B5" s="221"/>
      <c r="C5" s="222"/>
      <c r="D5" s="129" t="s">
        <v>250</v>
      </c>
      <c r="E5" s="222"/>
      <c r="F5" s="222"/>
      <c r="G5" s="222"/>
      <c r="H5" s="222"/>
      <c r="I5" s="223"/>
    </row>
    <row r="6" spans="1:9" ht="28.5" x14ac:dyDescent="0.45">
      <c r="B6" s="224"/>
      <c r="C6" s="225"/>
      <c r="D6" s="226" t="s">
        <v>27</v>
      </c>
      <c r="E6" s="216"/>
      <c r="F6" s="216"/>
      <c r="G6" s="216"/>
      <c r="H6" s="216"/>
      <c r="I6" s="227"/>
    </row>
    <row r="7" spans="1:9" x14ac:dyDescent="0.2">
      <c r="A7" s="132" t="s">
        <v>28</v>
      </c>
      <c r="B7" s="224"/>
      <c r="C7" s="228"/>
      <c r="D7" s="216"/>
      <c r="E7" s="216"/>
      <c r="F7" s="216"/>
      <c r="G7" s="216"/>
      <c r="H7" s="216"/>
      <c r="I7" s="227"/>
    </row>
    <row r="8" spans="1:9" x14ac:dyDescent="0.2">
      <c r="B8" s="224"/>
      <c r="C8" s="216" t="s">
        <v>26</v>
      </c>
      <c r="D8" s="216"/>
      <c r="E8" s="216"/>
      <c r="F8" s="216"/>
      <c r="G8" s="216"/>
      <c r="H8" s="216"/>
      <c r="I8" s="227"/>
    </row>
    <row r="9" spans="1:9" ht="21" x14ac:dyDescent="0.2">
      <c r="B9" s="91" t="s">
        <v>19</v>
      </c>
      <c r="C9" s="229">
        <f ca="1">TODAY()</f>
        <v>45763</v>
      </c>
      <c r="D9" s="230"/>
      <c r="E9" s="231"/>
      <c r="F9" s="231"/>
      <c r="G9" s="231"/>
      <c r="H9" s="231"/>
      <c r="I9" s="232"/>
    </row>
    <row r="10" spans="1:9" x14ac:dyDescent="0.2">
      <c r="B10" s="224"/>
      <c r="C10" s="216"/>
      <c r="D10" s="216"/>
      <c r="E10" s="216"/>
      <c r="F10" s="216"/>
      <c r="G10" s="216"/>
      <c r="H10" s="216"/>
      <c r="I10" s="227"/>
    </row>
    <row r="11" spans="1:9" ht="51" x14ac:dyDescent="0.75">
      <c r="B11" s="224"/>
      <c r="C11" s="233" t="s">
        <v>25</v>
      </c>
      <c r="D11" s="234"/>
      <c r="E11" s="234" t="s">
        <v>24</v>
      </c>
      <c r="F11" s="233"/>
      <c r="G11" s="235"/>
      <c r="H11" s="216"/>
      <c r="I11" s="227"/>
    </row>
    <row r="12" spans="1:9" x14ac:dyDescent="0.2">
      <c r="B12" s="224"/>
      <c r="C12" s="216"/>
      <c r="D12" s="315" t="s">
        <v>323</v>
      </c>
      <c r="E12" s="216"/>
      <c r="F12" s="216"/>
      <c r="G12" s="216"/>
      <c r="H12" s="216"/>
      <c r="I12" s="227"/>
    </row>
    <row r="13" spans="1:9" x14ac:dyDescent="0.2">
      <c r="B13" s="224"/>
      <c r="C13" s="216"/>
      <c r="D13" s="314" t="s">
        <v>23</v>
      </c>
      <c r="E13" s="216"/>
      <c r="F13" s="216"/>
      <c r="G13" s="216"/>
      <c r="H13" s="216"/>
      <c r="I13" s="227"/>
    </row>
    <row r="14" spans="1:9" x14ac:dyDescent="0.2">
      <c r="B14" s="224"/>
      <c r="C14" s="216"/>
      <c r="D14" s="236"/>
      <c r="E14" s="216"/>
      <c r="F14" s="216"/>
      <c r="G14" s="216"/>
      <c r="H14" s="216"/>
      <c r="I14" s="227"/>
    </row>
    <row r="15" spans="1:9" x14ac:dyDescent="0.2">
      <c r="B15" s="224"/>
      <c r="C15" s="216" t="s">
        <v>320</v>
      </c>
      <c r="D15" s="216"/>
      <c r="E15" s="216"/>
      <c r="F15" s="216"/>
      <c r="G15" s="216"/>
      <c r="H15" s="216"/>
      <c r="I15" s="227"/>
    </row>
    <row r="16" spans="1:9" x14ac:dyDescent="0.2">
      <c r="B16" s="224"/>
      <c r="C16" s="216" t="s">
        <v>22</v>
      </c>
      <c r="D16" s="216"/>
      <c r="E16" s="216"/>
      <c r="F16" s="216"/>
      <c r="G16" s="216"/>
      <c r="H16" s="216"/>
      <c r="I16" s="227"/>
    </row>
    <row r="17" spans="2:9" x14ac:dyDescent="0.2">
      <c r="B17" s="224"/>
      <c r="C17" s="216" t="s">
        <v>21</v>
      </c>
      <c r="D17" s="216"/>
      <c r="E17" s="216"/>
      <c r="F17" s="216"/>
      <c r="G17" s="216"/>
      <c r="H17" s="216"/>
      <c r="I17" s="227"/>
    </row>
    <row r="18" spans="2:9" x14ac:dyDescent="0.2">
      <c r="B18" s="224"/>
      <c r="C18" s="216" t="s">
        <v>315</v>
      </c>
      <c r="D18" s="216"/>
      <c r="E18" s="216"/>
      <c r="F18" s="216"/>
      <c r="G18" s="216"/>
      <c r="H18" s="216"/>
      <c r="I18" s="227"/>
    </row>
    <row r="19" spans="2:9" x14ac:dyDescent="0.2">
      <c r="B19" s="224"/>
      <c r="C19" s="216"/>
      <c r="D19" s="216"/>
      <c r="E19" s="216"/>
      <c r="F19" s="216"/>
      <c r="G19" s="216"/>
      <c r="H19" s="216"/>
      <c r="I19" s="227"/>
    </row>
    <row r="20" spans="2:9" ht="15.75" x14ac:dyDescent="0.25">
      <c r="B20" s="224"/>
      <c r="C20" s="237" t="s">
        <v>20</v>
      </c>
      <c r="D20" s="216"/>
      <c r="E20" s="216"/>
      <c r="F20" s="216"/>
      <c r="G20" s="216"/>
      <c r="H20" s="216"/>
      <c r="I20" s="227"/>
    </row>
    <row r="21" spans="2:9" x14ac:dyDescent="0.2">
      <c r="B21" s="224"/>
      <c r="C21" s="238"/>
      <c r="D21" s="216"/>
      <c r="E21" s="216"/>
      <c r="F21" s="216"/>
      <c r="G21" s="216"/>
      <c r="H21" s="216"/>
      <c r="I21" s="227"/>
    </row>
    <row r="22" spans="2:9" x14ac:dyDescent="0.2">
      <c r="B22" s="224"/>
      <c r="C22" s="90" t="s">
        <v>316</v>
      </c>
      <c r="D22" s="239" t="s">
        <v>317</v>
      </c>
      <c r="E22" s="216"/>
      <c r="F22" s="216"/>
      <c r="G22" s="216"/>
      <c r="H22" s="216"/>
      <c r="I22" s="227"/>
    </row>
    <row r="23" spans="2:9" ht="15.75" x14ac:dyDescent="0.25">
      <c r="B23" s="224"/>
      <c r="C23" s="90" t="s">
        <v>18</v>
      </c>
      <c r="D23" s="239" t="s">
        <v>318</v>
      </c>
      <c r="E23" s="216"/>
      <c r="F23" s="216"/>
      <c r="G23" s="216"/>
      <c r="H23" s="216"/>
      <c r="I23" s="227"/>
    </row>
    <row r="24" spans="2:9" ht="15.75" x14ac:dyDescent="0.25">
      <c r="B24" s="224"/>
      <c r="C24" s="90" t="s">
        <v>17</v>
      </c>
      <c r="D24" s="240" t="s">
        <v>254</v>
      </c>
      <c r="E24" s="216"/>
      <c r="F24" s="216"/>
      <c r="G24" s="216"/>
      <c r="H24" s="216"/>
      <c r="I24" s="227"/>
    </row>
    <row r="25" spans="2:9" x14ac:dyDescent="0.2">
      <c r="B25" s="224"/>
      <c r="C25" s="90" t="s">
        <v>16</v>
      </c>
      <c r="D25" s="225" t="s">
        <v>15</v>
      </c>
      <c r="E25" s="216"/>
      <c r="F25" s="216"/>
      <c r="G25" s="216"/>
      <c r="H25" s="216"/>
      <c r="I25" s="227"/>
    </row>
    <row r="26" spans="2:9" x14ac:dyDescent="0.2">
      <c r="B26" s="224"/>
      <c r="C26" s="90" t="s">
        <v>14</v>
      </c>
      <c r="D26" s="225" t="s">
        <v>13</v>
      </c>
      <c r="E26" s="216"/>
      <c r="F26" s="216"/>
      <c r="G26" s="216"/>
      <c r="H26" s="216"/>
      <c r="I26" s="227"/>
    </row>
    <row r="27" spans="2:9" x14ac:dyDescent="0.2">
      <c r="B27" s="224"/>
      <c r="C27" s="90" t="s">
        <v>12</v>
      </c>
      <c r="D27" s="225" t="s">
        <v>11</v>
      </c>
      <c r="E27" s="216"/>
      <c r="F27" s="216"/>
      <c r="G27" s="216"/>
      <c r="H27" s="216"/>
      <c r="I27" s="227"/>
    </row>
    <row r="28" spans="2:9" x14ac:dyDescent="0.2">
      <c r="B28" s="224"/>
      <c r="C28" s="90" t="s">
        <v>10</v>
      </c>
      <c r="D28" s="225" t="s">
        <v>330</v>
      </c>
      <c r="E28" s="216"/>
      <c r="F28" s="216"/>
      <c r="G28" s="216"/>
      <c r="H28" s="216"/>
      <c r="I28" s="227"/>
    </row>
    <row r="29" spans="2:9" x14ac:dyDescent="0.2">
      <c r="B29" s="224"/>
      <c r="C29" s="241" t="s">
        <v>9</v>
      </c>
      <c r="D29" s="225" t="s">
        <v>8</v>
      </c>
      <c r="E29" s="216"/>
      <c r="F29" s="216"/>
      <c r="G29" s="216"/>
      <c r="H29" s="216"/>
      <c r="I29" s="227"/>
    </row>
    <row r="30" spans="2:9" ht="15.75" x14ac:dyDescent="0.25">
      <c r="B30" s="224"/>
      <c r="C30" s="90" t="s">
        <v>7</v>
      </c>
      <c r="D30" s="240" t="s">
        <v>255</v>
      </c>
      <c r="E30" s="216"/>
      <c r="F30" s="216"/>
      <c r="G30" s="216"/>
      <c r="H30" s="216"/>
      <c r="I30" s="227"/>
    </row>
    <row r="31" spans="2:9" x14ac:dyDescent="0.2">
      <c r="B31" s="242"/>
      <c r="C31" s="243"/>
      <c r="D31" s="244"/>
      <c r="E31" s="216"/>
      <c r="F31" s="216"/>
      <c r="G31" s="216"/>
      <c r="H31" s="216"/>
      <c r="I31" s="227"/>
    </row>
    <row r="32" spans="2:9" x14ac:dyDescent="0.2">
      <c r="B32" s="91" t="s">
        <v>6</v>
      </c>
      <c r="C32" s="245"/>
      <c r="D32" s="246"/>
      <c r="E32" s="207"/>
      <c r="F32" s="216"/>
      <c r="G32" s="247"/>
      <c r="H32" s="216"/>
      <c r="I32" s="227"/>
    </row>
    <row r="33" spans="2:9" ht="15.75" x14ac:dyDescent="0.25">
      <c r="B33" s="224"/>
      <c r="C33" s="205" t="s">
        <v>5</v>
      </c>
      <c r="D33" s="206"/>
      <c r="E33" s="207"/>
      <c r="F33" s="216"/>
      <c r="G33" s="215"/>
      <c r="H33" s="216"/>
      <c r="I33" s="227"/>
    </row>
    <row r="34" spans="2:9" x14ac:dyDescent="0.2">
      <c r="B34" s="224"/>
      <c r="C34" s="207" t="s">
        <v>256</v>
      </c>
      <c r="D34" s="208"/>
      <c r="E34" s="211"/>
      <c r="F34" s="216"/>
      <c r="G34" s="215"/>
      <c r="H34" s="216"/>
      <c r="I34" s="227"/>
    </row>
    <row r="35" spans="2:9" x14ac:dyDescent="0.2">
      <c r="B35" s="224"/>
      <c r="C35" s="207" t="s">
        <v>319</v>
      </c>
      <c r="D35" s="208"/>
      <c r="E35" s="211"/>
      <c r="F35" s="216"/>
      <c r="G35" s="215"/>
      <c r="H35" s="216"/>
      <c r="I35" s="227"/>
    </row>
    <row r="36" spans="2:9" x14ac:dyDescent="0.2">
      <c r="B36" s="224"/>
      <c r="C36" s="207" t="s">
        <v>324</v>
      </c>
      <c r="D36" s="208"/>
      <c r="E36" s="211"/>
      <c r="F36" s="216"/>
      <c r="G36" s="215"/>
      <c r="H36" s="216"/>
      <c r="I36" s="227"/>
    </row>
    <row r="37" spans="2:9" x14ac:dyDescent="0.2">
      <c r="B37" s="224"/>
      <c r="C37" s="209" t="s">
        <v>240</v>
      </c>
      <c r="D37" s="208"/>
      <c r="E37" s="211"/>
      <c r="F37" s="216"/>
      <c r="G37" s="215"/>
      <c r="H37" s="216"/>
      <c r="I37" s="227"/>
    </row>
    <row r="38" spans="2:9" ht="6" customHeight="1" x14ac:dyDescent="0.2">
      <c r="B38" s="224"/>
      <c r="C38" s="207"/>
      <c r="D38" s="208"/>
      <c r="E38" s="211"/>
      <c r="F38" s="216"/>
      <c r="G38" s="215"/>
      <c r="H38" s="216"/>
      <c r="I38" s="227"/>
    </row>
    <row r="39" spans="2:9" x14ac:dyDescent="0.2">
      <c r="B39" s="224"/>
      <c r="C39" s="207"/>
      <c r="D39" s="210" t="s">
        <v>257</v>
      </c>
      <c r="E39" s="211"/>
      <c r="F39" s="216"/>
      <c r="G39" s="215"/>
      <c r="H39" s="216"/>
      <c r="I39" s="227"/>
    </row>
    <row r="40" spans="2:9" ht="6" customHeight="1" x14ac:dyDescent="0.2">
      <c r="B40" s="224"/>
      <c r="C40" s="211"/>
      <c r="D40" s="208"/>
      <c r="E40" s="211"/>
      <c r="F40" s="216"/>
      <c r="G40" s="215"/>
      <c r="H40" s="216"/>
      <c r="I40" s="227"/>
    </row>
    <row r="41" spans="2:9" x14ac:dyDescent="0.2">
      <c r="B41" s="224"/>
      <c r="C41" s="212"/>
      <c r="D41" s="213" t="s">
        <v>4</v>
      </c>
      <c r="E41" s="211"/>
      <c r="F41" s="216"/>
      <c r="G41" s="215"/>
      <c r="H41" s="216"/>
      <c r="I41" s="227"/>
    </row>
    <row r="42" spans="2:9" ht="6" customHeight="1" x14ac:dyDescent="0.2">
      <c r="B42" s="224"/>
      <c r="C42" s="214"/>
      <c r="D42" s="214"/>
      <c r="E42" s="214"/>
      <c r="F42" s="216"/>
      <c r="G42" s="215"/>
      <c r="H42" s="216"/>
      <c r="I42" s="227"/>
    </row>
    <row r="43" spans="2:9" x14ac:dyDescent="0.2">
      <c r="B43" s="224"/>
      <c r="C43" s="214" t="s">
        <v>327</v>
      </c>
      <c r="D43" s="214"/>
      <c r="E43" s="212"/>
      <c r="F43" s="216"/>
      <c r="G43" s="215"/>
      <c r="H43" s="216"/>
      <c r="I43" s="227"/>
    </row>
    <row r="44" spans="2:9" x14ac:dyDescent="0.2">
      <c r="B44" s="224"/>
      <c r="C44" s="215"/>
      <c r="D44" s="215"/>
      <c r="E44" s="215"/>
      <c r="F44" s="215"/>
      <c r="G44" s="215"/>
      <c r="H44" s="216"/>
      <c r="I44" s="227"/>
    </row>
    <row r="45" spans="2:9" x14ac:dyDescent="0.2">
      <c r="B45" s="224"/>
      <c r="C45" s="215" t="s">
        <v>325</v>
      </c>
      <c r="D45" s="215"/>
      <c r="E45" s="215"/>
      <c r="F45" s="215"/>
      <c r="G45" s="215"/>
      <c r="H45" s="216"/>
      <c r="I45" s="227"/>
    </row>
    <row r="46" spans="2:9" x14ac:dyDescent="0.2">
      <c r="B46" s="224"/>
      <c r="C46" s="215" t="s">
        <v>3</v>
      </c>
      <c r="D46" s="215"/>
      <c r="E46" s="215"/>
      <c r="F46" s="215"/>
      <c r="G46" s="215"/>
      <c r="H46" s="216"/>
      <c r="I46" s="227"/>
    </row>
    <row r="47" spans="2:9" x14ac:dyDescent="0.2">
      <c r="B47" s="224"/>
      <c r="C47" s="215" t="s">
        <v>2</v>
      </c>
      <c r="D47" s="215"/>
      <c r="E47" s="215"/>
      <c r="F47" s="215"/>
      <c r="G47" s="215"/>
      <c r="H47" s="216"/>
      <c r="I47" s="227"/>
    </row>
    <row r="48" spans="2:9" x14ac:dyDescent="0.2">
      <c r="B48" s="224"/>
      <c r="C48" s="215" t="s">
        <v>326</v>
      </c>
      <c r="D48" s="215"/>
      <c r="E48" s="215"/>
      <c r="F48" s="215"/>
      <c r="G48" s="215"/>
      <c r="H48" s="216"/>
      <c r="I48" s="227"/>
    </row>
    <row r="49" spans="2:9" x14ac:dyDescent="0.2">
      <c r="B49" s="224"/>
      <c r="C49" s="215" t="s">
        <v>1</v>
      </c>
      <c r="D49" s="215"/>
      <c r="E49" s="215"/>
      <c r="F49" s="215"/>
      <c r="G49" s="215"/>
      <c r="H49" s="216"/>
      <c r="I49" s="227"/>
    </row>
    <row r="50" spans="2:9" x14ac:dyDescent="0.2">
      <c r="B50" s="224"/>
      <c r="C50" s="215" t="s">
        <v>0</v>
      </c>
      <c r="D50" s="215"/>
      <c r="E50" s="215"/>
      <c r="F50" s="215"/>
      <c r="G50" s="215"/>
      <c r="H50" s="216"/>
      <c r="I50" s="227"/>
    </row>
    <row r="51" spans="2:9" x14ac:dyDescent="0.2">
      <c r="B51" s="224"/>
      <c r="C51" s="216"/>
      <c r="D51" s="216"/>
      <c r="E51" s="216"/>
      <c r="F51" s="216"/>
      <c r="G51" s="216"/>
      <c r="H51" s="216"/>
      <c r="I51" s="227"/>
    </row>
    <row r="52" spans="2:9" x14ac:dyDescent="0.2">
      <c r="B52" s="224"/>
      <c r="C52" s="216"/>
      <c r="D52" s="216"/>
      <c r="E52" s="216"/>
      <c r="F52" s="216"/>
      <c r="G52" s="216"/>
      <c r="H52" s="216"/>
      <c r="I52" s="227"/>
    </row>
    <row r="53" spans="2:9" x14ac:dyDescent="0.2">
      <c r="B53" s="248"/>
      <c r="C53" s="249"/>
      <c r="D53" s="249"/>
      <c r="E53" s="249"/>
      <c r="F53" s="249"/>
      <c r="G53" s="249"/>
      <c r="H53" s="249"/>
      <c r="I53" s="250"/>
    </row>
  </sheetData>
  <sheetProtection algorithmName="SHA-512" hashValue="+47LH4NUKyge37PcDrrgtFCC/6ayJ5JOChflZMIB+0hCL73oSKXuTmAfTj9IqpFsDEbrUe07Cbg1Cdv2twFC9g==" saltValue="exRO5CkddDCvCQrw0DJbgw==" spinCount="100000" sheet="1" objects="1" scenarios="1"/>
  <hyperlinks>
    <hyperlink ref="B32" location="Info!A7" display="nach oben" xr:uid="{00000000-0004-0000-0000-000000000000}"/>
    <hyperlink ref="B9" location="Info!A41" display="Info!A41" xr:uid="{00000000-0004-0000-0000-000001000000}"/>
    <hyperlink ref="C24" location="Beschreibung!A1" display="Beschreibung!A1" xr:uid="{00000000-0004-0000-0000-000002000000}"/>
    <hyperlink ref="C22" location="Info!A51" display="Urheber" xr:uid="{00000000-0004-0000-0000-000003000000}"/>
    <hyperlink ref="C25" location="'Kurs-Eingabe'!A1" display="'Kurs-Eingabe'!A1" xr:uid="{00000000-0004-0000-0000-000004000000}"/>
    <hyperlink ref="C26" location="'Analyse u Kalkulation'!A1" display="'Analyse u Kalkulation'!A1" xr:uid="{00000000-0004-0000-0000-000005000000}"/>
    <hyperlink ref="C30" location="N!A1" display="N!A1" xr:uid="{00000000-0004-0000-0000-000006000000}"/>
    <hyperlink ref="C27" location="'Ein Blick'!A1" display="'Ein Blick'!A1" xr:uid="{00000000-0004-0000-0000-000007000000}"/>
    <hyperlink ref="C23" location="A!A1" display="A!A1" xr:uid="{00000000-0004-0000-0000-000008000000}"/>
    <hyperlink ref="C28" location="umgerechnet!A1" display="umgerechnet!A1" xr:uid="{00000000-0004-0000-0000-000009000000}"/>
    <hyperlink ref="D39" r:id="rId1" xr:uid="{00000000-0004-0000-0000-00000A000000}"/>
  </hyperlinks>
  <printOptions horizontalCentered="1" verticalCentered="1"/>
  <pageMargins left="0.74803149606299213" right="0.74803149606299213" top="0.59055118110236227" bottom="0.78740157480314965" header="0.39370078740157483" footer="0.51181102362204722"/>
  <pageSetup paperSize="9" orientation="portrait" blackAndWhite="1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4"/>
  <sheetViews>
    <sheetView showGridLines="0" showRowColHeaders="0" zoomScaleNormal="100" workbookViewId="0">
      <pane ySplit="6" topLeftCell="A7" activePane="bottomLeft" state="frozenSplit"/>
      <selection activeCell="A7" sqref="A7"/>
      <selection pane="bottomLeft" activeCell="A7" sqref="A7"/>
    </sheetView>
  </sheetViews>
  <sheetFormatPr baseColWidth="10" defaultColWidth="9" defaultRowHeight="12.75" x14ac:dyDescent="0.2"/>
  <cols>
    <col min="1" max="1" width="9" style="173"/>
    <col min="2" max="2" width="1.375" style="173" customWidth="1"/>
    <col min="3" max="3" width="10.5" style="174" customWidth="1"/>
    <col min="4" max="4" width="2.875" style="173" customWidth="1"/>
    <col min="5" max="5" width="9" style="173" customWidth="1"/>
    <col min="6" max="6" width="4.5" style="173" customWidth="1"/>
    <col min="7" max="7" width="9" style="173" customWidth="1"/>
    <col min="8" max="8" width="13.5" style="173" customWidth="1"/>
    <col min="9" max="9" width="9" style="173" customWidth="1"/>
    <col min="10" max="10" width="13.75" style="173" customWidth="1"/>
    <col min="11" max="16384" width="9" style="173"/>
  </cols>
  <sheetData>
    <row r="1" spans="1:10" x14ac:dyDescent="0.2">
      <c r="A1" s="132" t="s">
        <v>28</v>
      </c>
    </row>
    <row r="2" spans="1:10" ht="6" customHeight="1" x14ac:dyDescent="0.2">
      <c r="B2" s="178"/>
      <c r="C2" s="179"/>
      <c r="D2" s="180"/>
      <c r="E2" s="180"/>
      <c r="F2" s="180"/>
      <c r="G2" s="201"/>
      <c r="H2" s="180"/>
      <c r="I2" s="180"/>
      <c r="J2" s="181"/>
    </row>
    <row r="3" spans="1:10" ht="15.75" x14ac:dyDescent="0.25">
      <c r="B3" s="182"/>
      <c r="C3" s="183"/>
      <c r="D3" s="184"/>
      <c r="E3" s="184"/>
      <c r="F3" s="184"/>
      <c r="G3" s="202" t="s">
        <v>245</v>
      </c>
      <c r="H3" s="184"/>
      <c r="I3" s="184"/>
      <c r="J3" s="185"/>
    </row>
    <row r="4" spans="1:10" ht="39.950000000000003" customHeight="1" x14ac:dyDescent="0.7">
      <c r="B4" s="182"/>
      <c r="C4" s="183"/>
      <c r="D4" s="184"/>
      <c r="E4" s="184"/>
      <c r="F4" s="184"/>
      <c r="G4" s="203" t="s">
        <v>243</v>
      </c>
      <c r="H4" s="184"/>
      <c r="I4" s="184"/>
      <c r="J4" s="185"/>
    </row>
    <row r="5" spans="1:10" ht="23.25" x14ac:dyDescent="0.35">
      <c r="B5" s="182"/>
      <c r="C5" s="183"/>
      <c r="D5" s="184"/>
      <c r="E5" s="184"/>
      <c r="F5" s="184"/>
      <c r="G5" s="204" t="s">
        <v>250</v>
      </c>
      <c r="H5" s="184"/>
      <c r="I5" s="184"/>
      <c r="J5" s="185"/>
    </row>
    <row r="6" spans="1:10" x14ac:dyDescent="0.2">
      <c r="B6" s="197"/>
      <c r="C6" s="198"/>
      <c r="D6" s="199"/>
      <c r="E6" s="199"/>
      <c r="F6" s="199"/>
      <c r="G6" s="275"/>
      <c r="H6" s="199"/>
      <c r="I6" s="199"/>
      <c r="J6" s="200"/>
    </row>
    <row r="7" spans="1:10" x14ac:dyDescent="0.2">
      <c r="A7" s="132"/>
      <c r="B7" s="182"/>
      <c r="C7" s="183"/>
      <c r="D7" s="184"/>
      <c r="E7" s="184"/>
      <c r="F7" s="184"/>
      <c r="G7" s="186"/>
      <c r="H7" s="184"/>
      <c r="I7" s="184"/>
      <c r="J7" s="185"/>
    </row>
    <row r="8" spans="1:10" x14ac:dyDescent="0.2">
      <c r="B8" s="182"/>
      <c r="C8" s="175" t="s">
        <v>17</v>
      </c>
      <c r="D8" s="184"/>
      <c r="E8" s="187" t="s">
        <v>202</v>
      </c>
      <c r="F8" s="184"/>
      <c r="G8" s="184"/>
      <c r="H8" s="184"/>
      <c r="I8" s="184"/>
      <c r="J8" s="185"/>
    </row>
    <row r="9" spans="1:10" ht="6" customHeight="1" x14ac:dyDescent="0.2">
      <c r="B9" s="182"/>
      <c r="C9" s="183"/>
      <c r="D9" s="184"/>
      <c r="E9" s="184"/>
      <c r="F9" s="184"/>
      <c r="G9" s="184"/>
      <c r="H9" s="184"/>
      <c r="I9" s="184"/>
      <c r="J9" s="185"/>
    </row>
    <row r="10" spans="1:10" x14ac:dyDescent="0.2">
      <c r="B10" s="182"/>
      <c r="C10" s="188"/>
      <c r="D10" s="184"/>
      <c r="E10" s="184" t="s">
        <v>251</v>
      </c>
      <c r="F10" s="184"/>
      <c r="G10" s="184"/>
      <c r="H10" s="184"/>
      <c r="I10" s="184"/>
      <c r="J10" s="185"/>
    </row>
    <row r="11" spans="1:10" ht="6" customHeight="1" x14ac:dyDescent="0.2">
      <c r="B11" s="182"/>
      <c r="C11" s="183"/>
      <c r="D11" s="184"/>
      <c r="E11" s="184"/>
      <c r="F11" s="184"/>
      <c r="G11" s="184"/>
      <c r="H11" s="184"/>
      <c r="I11" s="184"/>
      <c r="J11" s="185"/>
    </row>
    <row r="12" spans="1:10" ht="18.75" x14ac:dyDescent="0.3">
      <c r="B12" s="182"/>
      <c r="C12" s="183"/>
      <c r="D12" s="184"/>
      <c r="E12" s="189" t="s">
        <v>252</v>
      </c>
      <c r="F12" s="184"/>
      <c r="G12" s="184"/>
      <c r="H12" s="184"/>
      <c r="I12" s="184"/>
      <c r="J12" s="185"/>
    </row>
    <row r="13" spans="1:10" x14ac:dyDescent="0.2">
      <c r="B13" s="182"/>
      <c r="C13" s="183"/>
      <c r="D13" s="184"/>
      <c r="E13" s="184" t="s">
        <v>201</v>
      </c>
      <c r="F13" s="184"/>
      <c r="G13" s="184"/>
      <c r="H13" s="184"/>
      <c r="I13" s="184"/>
      <c r="J13" s="185"/>
    </row>
    <row r="14" spans="1:10" x14ac:dyDescent="0.2">
      <c r="B14" s="182"/>
      <c r="C14" s="183"/>
      <c r="D14" s="184"/>
      <c r="E14" s="184" t="s">
        <v>200</v>
      </c>
      <c r="F14" s="184"/>
      <c r="G14" s="184"/>
      <c r="H14" s="184"/>
      <c r="I14" s="184"/>
      <c r="J14" s="185"/>
    </row>
    <row r="15" spans="1:10" x14ac:dyDescent="0.2">
      <c r="B15" s="182"/>
      <c r="C15" s="183"/>
      <c r="D15" s="184"/>
      <c r="E15" s="184" t="s">
        <v>199</v>
      </c>
      <c r="F15" s="184"/>
      <c r="G15" s="184"/>
      <c r="H15" s="184"/>
      <c r="I15" s="184"/>
      <c r="J15" s="185"/>
    </row>
    <row r="16" spans="1:10" x14ac:dyDescent="0.2">
      <c r="B16" s="182"/>
      <c r="C16" s="183"/>
      <c r="D16" s="184"/>
      <c r="E16" s="184" t="s">
        <v>198</v>
      </c>
      <c r="F16" s="184"/>
      <c r="G16" s="184"/>
      <c r="H16" s="184"/>
      <c r="I16" s="184"/>
      <c r="J16" s="185"/>
    </row>
    <row r="17" spans="2:10" x14ac:dyDescent="0.2">
      <c r="B17" s="182"/>
      <c r="C17" s="183"/>
      <c r="D17" s="184"/>
      <c r="E17" s="184" t="s">
        <v>197</v>
      </c>
      <c r="F17" s="184"/>
      <c r="G17" s="184"/>
      <c r="H17" s="184"/>
      <c r="I17" s="184"/>
      <c r="J17" s="185"/>
    </row>
    <row r="18" spans="2:10" x14ac:dyDescent="0.2">
      <c r="B18" s="182"/>
      <c r="C18" s="183"/>
      <c r="D18" s="184"/>
      <c r="E18" s="184"/>
      <c r="F18" s="184"/>
      <c r="G18" s="184"/>
      <c r="H18" s="184"/>
      <c r="I18" s="184"/>
      <c r="J18" s="185"/>
    </row>
    <row r="19" spans="2:10" x14ac:dyDescent="0.2">
      <c r="B19" s="182"/>
      <c r="C19" s="183"/>
      <c r="D19" s="184"/>
      <c r="E19" s="184" t="s">
        <v>196</v>
      </c>
      <c r="F19" s="184"/>
      <c r="G19" s="184"/>
      <c r="H19" s="184"/>
      <c r="I19" s="184"/>
      <c r="J19" s="185"/>
    </row>
    <row r="20" spans="2:10" x14ac:dyDescent="0.2">
      <c r="B20" s="182"/>
      <c r="C20" s="183"/>
      <c r="D20" s="184"/>
      <c r="E20" s="184" t="s">
        <v>195</v>
      </c>
      <c r="F20" s="184"/>
      <c r="G20" s="184"/>
      <c r="H20" s="184"/>
      <c r="I20" s="184"/>
      <c r="J20" s="185"/>
    </row>
    <row r="21" spans="2:10" x14ac:dyDescent="0.2">
      <c r="B21" s="182"/>
      <c r="C21" s="183"/>
      <c r="D21" s="190"/>
      <c r="E21" s="184" t="s">
        <v>194</v>
      </c>
      <c r="F21" s="184"/>
      <c r="G21" s="184"/>
      <c r="H21" s="184"/>
      <c r="I21" s="184"/>
      <c r="J21" s="185"/>
    </row>
    <row r="22" spans="2:10" x14ac:dyDescent="0.2">
      <c r="B22" s="182"/>
      <c r="C22" s="183"/>
      <c r="D22" s="190"/>
      <c r="E22" s="184" t="s">
        <v>193</v>
      </c>
      <c r="F22" s="184"/>
      <c r="G22" s="184"/>
      <c r="H22" s="184"/>
      <c r="I22" s="184"/>
      <c r="J22" s="185"/>
    </row>
    <row r="23" spans="2:10" x14ac:dyDescent="0.2">
      <c r="B23" s="182"/>
      <c r="C23" s="191"/>
      <c r="D23" s="184"/>
      <c r="E23" s="184" t="s">
        <v>192</v>
      </c>
      <c r="F23" s="184"/>
      <c r="G23" s="184"/>
      <c r="H23" s="184"/>
      <c r="I23" s="184"/>
      <c r="J23" s="185"/>
    </row>
    <row r="24" spans="2:10" x14ac:dyDescent="0.2">
      <c r="B24" s="182"/>
      <c r="C24" s="183"/>
      <c r="D24" s="184"/>
      <c r="E24" s="184" t="s">
        <v>191</v>
      </c>
      <c r="F24" s="184"/>
      <c r="G24" s="184"/>
      <c r="H24" s="184"/>
      <c r="I24" s="184"/>
      <c r="J24" s="185"/>
    </row>
    <row r="25" spans="2:10" x14ac:dyDescent="0.2">
      <c r="B25" s="182"/>
      <c r="C25" s="183"/>
      <c r="D25" s="184"/>
      <c r="E25" s="184"/>
      <c r="F25" s="184"/>
      <c r="G25" s="184"/>
      <c r="H25" s="184"/>
      <c r="I25" s="184"/>
      <c r="J25" s="185"/>
    </row>
    <row r="26" spans="2:10" x14ac:dyDescent="0.2">
      <c r="B26" s="182"/>
      <c r="C26" s="183"/>
      <c r="D26" s="184"/>
      <c r="E26" s="184" t="s">
        <v>190</v>
      </c>
      <c r="F26" s="184"/>
      <c r="G26" s="184"/>
      <c r="H26" s="184"/>
      <c r="I26" s="184"/>
      <c r="J26" s="185"/>
    </row>
    <row r="27" spans="2:10" x14ac:dyDescent="0.2">
      <c r="B27" s="182"/>
      <c r="C27" s="183"/>
      <c r="D27" s="184"/>
      <c r="E27" s="184" t="s">
        <v>258</v>
      </c>
      <c r="F27" s="184"/>
      <c r="G27" s="184"/>
      <c r="H27" s="184"/>
      <c r="I27" s="184"/>
      <c r="J27" s="185"/>
    </row>
    <row r="28" spans="2:10" x14ac:dyDescent="0.2">
      <c r="B28" s="182"/>
      <c r="C28" s="183"/>
      <c r="D28" s="184"/>
      <c r="E28" s="184" t="s">
        <v>259</v>
      </c>
      <c r="F28" s="184"/>
      <c r="G28" s="184"/>
      <c r="H28" s="184"/>
      <c r="I28" s="184"/>
      <c r="J28" s="185"/>
    </row>
    <row r="29" spans="2:10" x14ac:dyDescent="0.2">
      <c r="B29" s="182"/>
      <c r="C29" s="183"/>
      <c r="D29" s="184"/>
      <c r="E29" s="184"/>
      <c r="F29" s="184"/>
      <c r="G29" s="184"/>
      <c r="H29" s="184"/>
      <c r="I29" s="184"/>
      <c r="J29" s="185"/>
    </row>
    <row r="30" spans="2:10" x14ac:dyDescent="0.2">
      <c r="B30" s="182"/>
      <c r="C30" s="183"/>
      <c r="D30" s="184"/>
      <c r="E30" s="184" t="s">
        <v>261</v>
      </c>
      <c r="F30" s="184"/>
      <c r="G30" s="184"/>
      <c r="H30" s="184"/>
      <c r="I30" s="184"/>
      <c r="J30" s="185"/>
    </row>
    <row r="31" spans="2:10" x14ac:dyDescent="0.2">
      <c r="B31" s="182"/>
      <c r="C31" s="183"/>
      <c r="D31" s="184"/>
      <c r="E31" s="184" t="s">
        <v>260</v>
      </c>
      <c r="F31" s="184"/>
      <c r="G31" s="184"/>
      <c r="H31" s="184"/>
      <c r="I31" s="184"/>
      <c r="J31" s="185"/>
    </row>
    <row r="32" spans="2:10" x14ac:dyDescent="0.2">
      <c r="B32" s="182"/>
      <c r="C32" s="183"/>
      <c r="D32" s="184"/>
      <c r="E32" s="184" t="s">
        <v>262</v>
      </c>
      <c r="F32" s="184"/>
      <c r="G32" s="184"/>
      <c r="H32" s="184"/>
      <c r="I32" s="184"/>
      <c r="J32" s="185"/>
    </row>
    <row r="33" spans="2:10" x14ac:dyDescent="0.2">
      <c r="B33" s="182"/>
      <c r="C33" s="183"/>
      <c r="D33" s="184"/>
      <c r="E33" s="184" t="s">
        <v>263</v>
      </c>
      <c r="F33" s="184"/>
      <c r="G33" s="184"/>
      <c r="H33" s="184"/>
      <c r="I33" s="184"/>
      <c r="J33" s="185"/>
    </row>
    <row r="34" spans="2:10" x14ac:dyDescent="0.2">
      <c r="B34" s="182"/>
      <c r="C34" s="183"/>
      <c r="D34" s="184"/>
      <c r="E34" s="184"/>
      <c r="F34" s="184"/>
      <c r="G34" s="184"/>
      <c r="H34" s="184"/>
      <c r="I34" s="184"/>
      <c r="J34" s="185"/>
    </row>
    <row r="35" spans="2:10" x14ac:dyDescent="0.2">
      <c r="B35" s="182"/>
      <c r="C35" s="192" t="s">
        <v>36</v>
      </c>
      <c r="D35" s="184"/>
      <c r="E35" s="184" t="s">
        <v>189</v>
      </c>
      <c r="F35" s="184"/>
      <c r="G35" s="184"/>
      <c r="H35" s="184"/>
      <c r="I35" s="184"/>
      <c r="J35" s="185"/>
    </row>
    <row r="36" spans="2:10" x14ac:dyDescent="0.2">
      <c r="B36" s="182"/>
      <c r="C36" s="183"/>
      <c r="D36" s="184"/>
      <c r="E36" s="184" t="s">
        <v>188</v>
      </c>
      <c r="F36" s="184"/>
      <c r="G36" s="184"/>
      <c r="H36" s="184"/>
      <c r="I36" s="184"/>
      <c r="J36" s="185"/>
    </row>
    <row r="37" spans="2:10" x14ac:dyDescent="0.2">
      <c r="B37" s="182"/>
      <c r="C37" s="183"/>
      <c r="D37" s="184"/>
      <c r="E37" s="184" t="s">
        <v>187</v>
      </c>
      <c r="F37" s="184"/>
      <c r="G37" s="184"/>
      <c r="H37" s="184"/>
      <c r="I37" s="184"/>
      <c r="J37" s="185"/>
    </row>
    <row r="38" spans="2:10" x14ac:dyDescent="0.2">
      <c r="B38" s="182"/>
      <c r="C38" s="183"/>
      <c r="D38" s="184"/>
      <c r="E38" s="184"/>
      <c r="F38" s="184"/>
      <c r="G38" s="184"/>
      <c r="H38" s="184"/>
      <c r="I38" s="184"/>
      <c r="J38" s="185"/>
    </row>
    <row r="39" spans="2:10" x14ac:dyDescent="0.2">
      <c r="B39" s="182"/>
      <c r="C39" s="175" t="s">
        <v>19</v>
      </c>
      <c r="D39" s="193"/>
      <c r="E39" s="184" t="s">
        <v>186</v>
      </c>
      <c r="F39" s="184"/>
      <c r="G39" s="184"/>
      <c r="H39" s="184"/>
      <c r="I39" s="184"/>
      <c r="J39" s="185"/>
    </row>
    <row r="40" spans="2:10" x14ac:dyDescent="0.2">
      <c r="B40" s="182"/>
      <c r="C40" s="183"/>
      <c r="D40" s="193"/>
      <c r="E40" s="184" t="s">
        <v>185</v>
      </c>
      <c r="F40" s="184"/>
      <c r="G40" s="184"/>
      <c r="H40" s="184"/>
      <c r="I40" s="184"/>
      <c r="J40" s="185"/>
    </row>
    <row r="41" spans="2:10" x14ac:dyDescent="0.2">
      <c r="B41" s="182"/>
      <c r="C41" s="183"/>
      <c r="D41" s="193"/>
      <c r="E41" s="184"/>
      <c r="F41" s="184"/>
      <c r="G41" s="184"/>
      <c r="H41" s="184"/>
      <c r="I41" s="184"/>
      <c r="J41" s="185"/>
    </row>
    <row r="42" spans="2:10" x14ac:dyDescent="0.2">
      <c r="B42" s="182"/>
      <c r="C42" s="194"/>
      <c r="D42" s="194" t="s">
        <v>184</v>
      </c>
      <c r="E42" s="184"/>
      <c r="F42" s="184"/>
      <c r="G42" s="184"/>
      <c r="H42" s="184"/>
      <c r="I42" s="184"/>
      <c r="J42" s="185"/>
    </row>
    <row r="43" spans="2:10" ht="6" customHeight="1" x14ac:dyDescent="0.2">
      <c r="B43" s="182"/>
      <c r="C43" s="183"/>
      <c r="D43" s="193"/>
      <c r="E43" s="184"/>
      <c r="F43" s="184"/>
      <c r="G43" s="184"/>
      <c r="H43" s="184"/>
      <c r="I43" s="184"/>
      <c r="J43" s="185"/>
    </row>
    <row r="44" spans="2:10" x14ac:dyDescent="0.2">
      <c r="B44" s="182"/>
      <c r="C44" s="183"/>
      <c r="D44" s="193"/>
      <c r="E44" s="184" t="s">
        <v>183</v>
      </c>
      <c r="F44" s="184"/>
      <c r="G44" s="184"/>
      <c r="H44" s="184"/>
      <c r="I44" s="184"/>
      <c r="J44" s="185"/>
    </row>
    <row r="45" spans="2:10" x14ac:dyDescent="0.2">
      <c r="B45" s="182"/>
      <c r="C45" s="183"/>
      <c r="D45" s="193"/>
      <c r="E45" s="184" t="s">
        <v>182</v>
      </c>
      <c r="F45" s="184"/>
      <c r="G45" s="184"/>
      <c r="H45" s="184"/>
      <c r="I45" s="184"/>
      <c r="J45" s="185"/>
    </row>
    <row r="46" spans="2:10" x14ac:dyDescent="0.2">
      <c r="B46" s="182"/>
      <c r="C46" s="183"/>
      <c r="D46" s="193"/>
      <c r="E46" s="184" t="s">
        <v>181</v>
      </c>
      <c r="F46" s="184"/>
      <c r="G46" s="184"/>
      <c r="H46" s="184"/>
      <c r="I46" s="184"/>
      <c r="J46" s="185"/>
    </row>
    <row r="47" spans="2:10" x14ac:dyDescent="0.2">
      <c r="B47" s="182"/>
      <c r="C47" s="183"/>
      <c r="D47" s="193"/>
      <c r="E47" s="184" t="s">
        <v>180</v>
      </c>
      <c r="F47" s="184"/>
      <c r="G47" s="184"/>
      <c r="H47" s="184"/>
      <c r="I47" s="184"/>
      <c r="J47" s="185"/>
    </row>
    <row r="48" spans="2:10" x14ac:dyDescent="0.2">
      <c r="B48" s="182"/>
      <c r="C48" s="183"/>
      <c r="D48" s="193"/>
      <c r="E48" s="184"/>
      <c r="F48" s="184"/>
      <c r="G48" s="184"/>
      <c r="H48" s="184"/>
      <c r="I48" s="184"/>
      <c r="J48" s="185"/>
    </row>
    <row r="49" spans="2:10" x14ac:dyDescent="0.2">
      <c r="B49" s="182"/>
      <c r="C49" s="194"/>
      <c r="D49" s="194" t="s">
        <v>179</v>
      </c>
      <c r="E49" s="184"/>
      <c r="F49" s="184"/>
      <c r="G49" s="184"/>
      <c r="H49" s="184"/>
      <c r="I49" s="184"/>
      <c r="J49" s="185"/>
    </row>
    <row r="50" spans="2:10" ht="6" customHeight="1" x14ac:dyDescent="0.2">
      <c r="B50" s="182"/>
      <c r="C50" s="183"/>
      <c r="D50" s="193"/>
      <c r="E50" s="184"/>
      <c r="F50" s="184"/>
      <c r="G50" s="184"/>
      <c r="H50" s="184"/>
      <c r="I50" s="184"/>
      <c r="J50" s="185"/>
    </row>
    <row r="51" spans="2:10" x14ac:dyDescent="0.2">
      <c r="B51" s="182"/>
      <c r="C51" s="183"/>
      <c r="D51" s="193"/>
      <c r="E51" s="184" t="s">
        <v>178</v>
      </c>
      <c r="F51" s="184"/>
      <c r="G51" s="184"/>
      <c r="H51" s="184"/>
      <c r="I51" s="184"/>
      <c r="J51" s="185"/>
    </row>
    <row r="52" spans="2:10" x14ac:dyDescent="0.2">
      <c r="B52" s="182"/>
      <c r="C52" s="183"/>
      <c r="D52" s="193"/>
      <c r="E52" s="184" t="s">
        <v>177</v>
      </c>
      <c r="F52" s="184"/>
      <c r="G52" s="184"/>
      <c r="H52" s="184"/>
      <c r="I52" s="184"/>
      <c r="J52" s="185"/>
    </row>
    <row r="53" spans="2:10" x14ac:dyDescent="0.2">
      <c r="B53" s="182"/>
      <c r="C53" s="183"/>
      <c r="D53" s="193"/>
      <c r="E53" s="184" t="s">
        <v>176</v>
      </c>
      <c r="F53" s="184"/>
      <c r="G53" s="184"/>
      <c r="H53" s="184"/>
      <c r="I53" s="184"/>
      <c r="J53" s="185"/>
    </row>
    <row r="54" spans="2:10" x14ac:dyDescent="0.2">
      <c r="B54" s="182"/>
      <c r="C54" s="183"/>
      <c r="D54" s="193"/>
      <c r="E54" s="184" t="s">
        <v>175</v>
      </c>
      <c r="F54" s="184"/>
      <c r="G54" s="184"/>
      <c r="H54" s="184"/>
      <c r="I54" s="184"/>
      <c r="J54" s="185"/>
    </row>
    <row r="55" spans="2:10" x14ac:dyDescent="0.2">
      <c r="B55" s="182"/>
      <c r="C55" s="183"/>
      <c r="D55" s="193"/>
      <c r="E55" s="184" t="s">
        <v>174</v>
      </c>
      <c r="F55" s="184"/>
      <c r="G55" s="184"/>
      <c r="H55" s="184"/>
      <c r="I55" s="184"/>
      <c r="J55" s="185"/>
    </row>
    <row r="56" spans="2:10" x14ac:dyDescent="0.2">
      <c r="B56" s="182"/>
      <c r="C56" s="183"/>
      <c r="D56" s="193"/>
      <c r="E56" s="184" t="s">
        <v>173</v>
      </c>
      <c r="F56" s="184"/>
      <c r="G56" s="184"/>
      <c r="H56" s="184"/>
      <c r="I56" s="184"/>
      <c r="J56" s="185"/>
    </row>
    <row r="57" spans="2:10" x14ac:dyDescent="0.2">
      <c r="B57" s="182"/>
      <c r="C57" s="183"/>
      <c r="D57" s="193"/>
      <c r="E57" s="184" t="s">
        <v>172</v>
      </c>
      <c r="F57" s="184"/>
      <c r="G57" s="184"/>
      <c r="H57" s="184"/>
      <c r="I57" s="184"/>
      <c r="J57" s="185"/>
    </row>
    <row r="58" spans="2:10" x14ac:dyDescent="0.2">
      <c r="B58" s="182"/>
      <c r="C58" s="183"/>
      <c r="D58" s="193"/>
      <c r="E58" s="184" t="s">
        <v>171</v>
      </c>
      <c r="F58" s="184"/>
      <c r="G58" s="184"/>
      <c r="H58" s="184"/>
      <c r="I58" s="184"/>
      <c r="J58" s="185"/>
    </row>
    <row r="59" spans="2:10" x14ac:dyDescent="0.2">
      <c r="B59" s="182"/>
      <c r="C59" s="183"/>
      <c r="D59" s="193"/>
      <c r="E59" s="184" t="s">
        <v>170</v>
      </c>
      <c r="F59" s="184"/>
      <c r="G59" s="184"/>
      <c r="H59" s="184"/>
      <c r="I59" s="184"/>
      <c r="J59" s="185"/>
    </row>
    <row r="60" spans="2:10" x14ac:dyDescent="0.2">
      <c r="B60" s="182"/>
      <c r="C60" s="183"/>
      <c r="D60" s="193"/>
      <c r="E60" s="184" t="s">
        <v>169</v>
      </c>
      <c r="F60" s="184"/>
      <c r="G60" s="184"/>
      <c r="H60" s="184"/>
      <c r="I60" s="184"/>
      <c r="J60" s="185"/>
    </row>
    <row r="61" spans="2:10" x14ac:dyDescent="0.2">
      <c r="B61" s="182"/>
      <c r="C61" s="183"/>
      <c r="D61" s="193"/>
      <c r="E61" s="184" t="s">
        <v>168</v>
      </c>
      <c r="F61" s="184"/>
      <c r="G61" s="184"/>
      <c r="H61" s="184"/>
      <c r="I61" s="184"/>
      <c r="J61" s="185"/>
    </row>
    <row r="62" spans="2:10" x14ac:dyDescent="0.2">
      <c r="B62" s="182"/>
      <c r="C62" s="183"/>
      <c r="D62" s="193"/>
      <c r="E62" s="184" t="s">
        <v>167</v>
      </c>
      <c r="F62" s="184"/>
      <c r="G62" s="184"/>
      <c r="H62" s="184"/>
      <c r="I62" s="184"/>
      <c r="J62" s="185"/>
    </row>
    <row r="63" spans="2:10" x14ac:dyDescent="0.2">
      <c r="B63" s="182"/>
      <c r="C63" s="183"/>
      <c r="D63" s="193"/>
      <c r="E63" s="184" t="s">
        <v>166</v>
      </c>
      <c r="F63" s="184"/>
      <c r="G63" s="184"/>
      <c r="H63" s="184"/>
      <c r="I63" s="184"/>
      <c r="J63" s="185"/>
    </row>
    <row r="64" spans="2:10" x14ac:dyDescent="0.2">
      <c r="B64" s="182"/>
      <c r="C64" s="183"/>
      <c r="D64" s="193"/>
      <c r="E64" s="184" t="s">
        <v>165</v>
      </c>
      <c r="F64" s="184"/>
      <c r="G64" s="184"/>
      <c r="H64" s="184"/>
      <c r="I64" s="184"/>
      <c r="J64" s="185"/>
    </row>
    <row r="65" spans="2:10" x14ac:dyDescent="0.2">
      <c r="B65" s="182"/>
      <c r="C65" s="183"/>
      <c r="D65" s="193"/>
      <c r="E65" s="184" t="s">
        <v>164</v>
      </c>
      <c r="F65" s="184"/>
      <c r="G65" s="184"/>
      <c r="H65" s="184"/>
      <c r="I65" s="184"/>
      <c r="J65" s="185"/>
    </row>
    <row r="66" spans="2:10" x14ac:dyDescent="0.2">
      <c r="B66" s="182"/>
      <c r="C66" s="183"/>
      <c r="D66" s="193"/>
      <c r="E66" s="184" t="s">
        <v>163</v>
      </c>
      <c r="F66" s="184"/>
      <c r="G66" s="184"/>
      <c r="H66" s="184"/>
      <c r="I66" s="184"/>
      <c r="J66" s="185"/>
    </row>
    <row r="67" spans="2:10" x14ac:dyDescent="0.2">
      <c r="B67" s="182"/>
      <c r="C67" s="183"/>
      <c r="D67" s="193"/>
      <c r="E67" s="184" t="s">
        <v>162</v>
      </c>
      <c r="F67" s="184"/>
      <c r="G67" s="184"/>
      <c r="H67" s="184"/>
      <c r="I67" s="184"/>
      <c r="J67" s="185"/>
    </row>
    <row r="68" spans="2:10" x14ac:dyDescent="0.2">
      <c r="B68" s="182"/>
      <c r="C68" s="183"/>
      <c r="D68" s="193"/>
      <c r="E68" s="184" t="s">
        <v>161</v>
      </c>
      <c r="F68" s="184"/>
      <c r="G68" s="184"/>
      <c r="H68" s="184"/>
      <c r="I68" s="184"/>
      <c r="J68" s="185"/>
    </row>
    <row r="69" spans="2:10" x14ac:dyDescent="0.2">
      <c r="B69" s="182"/>
      <c r="C69" s="183"/>
      <c r="D69" s="193"/>
      <c r="E69" s="184" t="s">
        <v>160</v>
      </c>
      <c r="F69" s="184"/>
      <c r="G69" s="184"/>
      <c r="H69" s="184"/>
      <c r="I69" s="184"/>
      <c r="J69" s="185"/>
    </row>
    <row r="70" spans="2:10" x14ac:dyDescent="0.2">
      <c r="B70" s="182"/>
      <c r="C70" s="183"/>
      <c r="D70" s="193"/>
      <c r="E70" s="184"/>
      <c r="F70" s="184"/>
      <c r="G70" s="184"/>
      <c r="H70" s="184"/>
      <c r="I70" s="184"/>
      <c r="J70" s="185"/>
    </row>
    <row r="71" spans="2:10" x14ac:dyDescent="0.2">
      <c r="B71" s="182"/>
      <c r="C71" s="194"/>
      <c r="D71" s="194" t="s">
        <v>159</v>
      </c>
      <c r="E71" s="184"/>
      <c r="F71" s="184"/>
      <c r="G71" s="184"/>
      <c r="H71" s="184"/>
      <c r="I71" s="184"/>
      <c r="J71" s="185"/>
    </row>
    <row r="72" spans="2:10" ht="6" customHeight="1" x14ac:dyDescent="0.2">
      <c r="B72" s="182"/>
      <c r="C72" s="183"/>
      <c r="D72" s="193"/>
      <c r="E72" s="184"/>
      <c r="F72" s="184"/>
      <c r="G72" s="184"/>
      <c r="H72" s="184"/>
      <c r="I72" s="184"/>
      <c r="J72" s="185"/>
    </row>
    <row r="73" spans="2:10" x14ac:dyDescent="0.2">
      <c r="B73" s="182"/>
      <c r="C73" s="175" t="s">
        <v>18</v>
      </c>
      <c r="D73" s="193"/>
      <c r="E73" s="184" t="s">
        <v>158</v>
      </c>
      <c r="F73" s="184"/>
      <c r="G73" s="184"/>
      <c r="H73" s="184"/>
      <c r="I73" s="184"/>
      <c r="J73" s="185"/>
    </row>
    <row r="74" spans="2:10" x14ac:dyDescent="0.2">
      <c r="B74" s="182"/>
      <c r="C74" s="183"/>
      <c r="D74" s="193"/>
      <c r="E74" s="184" t="s">
        <v>264</v>
      </c>
      <c r="F74" s="184"/>
      <c r="G74" s="184"/>
      <c r="H74" s="184"/>
      <c r="I74" s="184"/>
      <c r="J74" s="185"/>
    </row>
    <row r="75" spans="2:10" x14ac:dyDescent="0.2">
      <c r="B75" s="182"/>
      <c r="C75" s="183"/>
      <c r="D75" s="193"/>
      <c r="E75" s="184" t="s">
        <v>157</v>
      </c>
      <c r="F75" s="184"/>
      <c r="G75" s="184"/>
      <c r="H75" s="184"/>
      <c r="I75" s="184"/>
      <c r="J75" s="185"/>
    </row>
    <row r="76" spans="2:10" x14ac:dyDescent="0.2">
      <c r="B76" s="182"/>
      <c r="C76" s="183"/>
      <c r="D76" s="193"/>
      <c r="E76" s="184" t="s">
        <v>156</v>
      </c>
      <c r="F76" s="184"/>
      <c r="G76" s="184"/>
      <c r="H76" s="184"/>
      <c r="I76" s="184"/>
      <c r="J76" s="185"/>
    </row>
    <row r="77" spans="2:10" x14ac:dyDescent="0.2">
      <c r="B77" s="182"/>
      <c r="C77" s="183"/>
      <c r="D77" s="193"/>
      <c r="E77" s="184" t="s">
        <v>265</v>
      </c>
      <c r="F77" s="184"/>
      <c r="G77" s="184"/>
      <c r="H77" s="184"/>
      <c r="I77" s="184"/>
      <c r="J77" s="185"/>
    </row>
    <row r="78" spans="2:10" x14ac:dyDescent="0.2">
      <c r="B78" s="182"/>
      <c r="C78" s="183"/>
      <c r="D78" s="193"/>
      <c r="E78" s="184" t="s">
        <v>267</v>
      </c>
      <c r="F78" s="184"/>
      <c r="G78" s="184"/>
      <c r="H78" s="184"/>
      <c r="I78" s="184"/>
      <c r="J78" s="185"/>
    </row>
    <row r="79" spans="2:10" x14ac:dyDescent="0.2">
      <c r="B79" s="182"/>
      <c r="C79" s="183"/>
      <c r="D79" s="193"/>
      <c r="E79" s="184"/>
      <c r="F79" s="184"/>
      <c r="G79" s="184"/>
      <c r="H79" s="184"/>
      <c r="I79" s="184"/>
      <c r="J79" s="185"/>
    </row>
    <row r="80" spans="2:10" x14ac:dyDescent="0.2">
      <c r="B80" s="182"/>
      <c r="C80" s="183"/>
      <c r="D80" s="193"/>
      <c r="E80" s="184" t="s">
        <v>155</v>
      </c>
      <c r="F80" s="184"/>
      <c r="G80" s="184"/>
      <c r="H80" s="184"/>
      <c r="I80" s="184"/>
      <c r="J80" s="185"/>
    </row>
    <row r="81" spans="2:10" x14ac:dyDescent="0.2">
      <c r="B81" s="182"/>
      <c r="C81" s="183"/>
      <c r="D81" s="193"/>
      <c r="E81" s="184" t="s">
        <v>154</v>
      </c>
      <c r="F81" s="184"/>
      <c r="G81" s="184"/>
      <c r="H81" s="184"/>
      <c r="I81" s="184"/>
      <c r="J81" s="185"/>
    </row>
    <row r="82" spans="2:10" x14ac:dyDescent="0.2">
      <c r="B82" s="182"/>
      <c r="C82" s="183"/>
      <c r="D82" s="193"/>
      <c r="E82" s="184" t="s">
        <v>153</v>
      </c>
      <c r="F82" s="184"/>
      <c r="G82" s="184"/>
      <c r="H82" s="184"/>
      <c r="I82" s="184"/>
      <c r="J82" s="185"/>
    </row>
    <row r="83" spans="2:10" x14ac:dyDescent="0.2">
      <c r="B83" s="182"/>
      <c r="C83" s="183"/>
      <c r="D83" s="193"/>
      <c r="E83" s="184"/>
      <c r="F83" s="184"/>
      <c r="G83" s="184"/>
      <c r="H83" s="184"/>
      <c r="I83" s="184"/>
      <c r="J83" s="185"/>
    </row>
    <row r="84" spans="2:10" x14ac:dyDescent="0.2">
      <c r="B84" s="182"/>
      <c r="C84" s="175" t="s">
        <v>16</v>
      </c>
      <c r="D84" s="193"/>
      <c r="E84" s="184" t="s">
        <v>152</v>
      </c>
      <c r="G84" s="184"/>
      <c r="H84" s="184"/>
      <c r="I84" s="184"/>
      <c r="J84" s="185"/>
    </row>
    <row r="85" spans="2:10" x14ac:dyDescent="0.2">
      <c r="B85" s="182"/>
      <c r="C85" s="183"/>
      <c r="D85" s="193"/>
      <c r="E85" s="184" t="s">
        <v>151</v>
      </c>
      <c r="G85" s="184"/>
      <c r="H85" s="184"/>
      <c r="I85" s="184"/>
      <c r="J85" s="185"/>
    </row>
    <row r="86" spans="2:10" x14ac:dyDescent="0.2">
      <c r="B86" s="182"/>
      <c r="C86" s="183"/>
      <c r="D86" s="193"/>
      <c r="E86" s="184"/>
      <c r="G86" s="184"/>
      <c r="H86" s="184"/>
      <c r="I86" s="184"/>
      <c r="J86" s="185"/>
    </row>
    <row r="87" spans="2:10" x14ac:dyDescent="0.2">
      <c r="B87" s="182"/>
      <c r="C87" s="183"/>
      <c r="D87" s="193"/>
      <c r="E87" s="184" t="s">
        <v>266</v>
      </c>
      <c r="G87" s="184"/>
      <c r="H87" s="184"/>
      <c r="I87" s="184"/>
      <c r="J87" s="185"/>
    </row>
    <row r="88" spans="2:10" x14ac:dyDescent="0.2">
      <c r="B88" s="182"/>
      <c r="C88" s="183"/>
      <c r="D88" s="193"/>
      <c r="E88" s="184" t="s">
        <v>268</v>
      </c>
      <c r="G88" s="184"/>
      <c r="H88" s="184"/>
      <c r="I88" s="184"/>
      <c r="J88" s="185"/>
    </row>
    <row r="89" spans="2:10" x14ac:dyDescent="0.2">
      <c r="B89" s="182"/>
      <c r="C89" s="183"/>
      <c r="D89" s="193"/>
      <c r="E89" s="184"/>
      <c r="F89" s="184"/>
      <c r="G89" s="184"/>
      <c r="H89" s="184"/>
      <c r="I89" s="184"/>
      <c r="J89" s="185"/>
    </row>
    <row r="90" spans="2:10" x14ac:dyDescent="0.2">
      <c r="B90" s="182"/>
      <c r="C90" s="183"/>
      <c r="D90" s="193"/>
      <c r="E90" s="173" t="s">
        <v>269</v>
      </c>
      <c r="F90" s="184"/>
      <c r="G90" s="184"/>
      <c r="H90" s="184"/>
      <c r="I90" s="184"/>
      <c r="J90" s="185"/>
    </row>
    <row r="91" spans="2:10" x14ac:dyDescent="0.2">
      <c r="B91" s="182"/>
      <c r="C91" s="183"/>
      <c r="D91" s="193"/>
      <c r="E91" s="184" t="s">
        <v>270</v>
      </c>
      <c r="F91" s="184"/>
      <c r="G91" s="184"/>
      <c r="H91" s="184"/>
      <c r="I91" s="184"/>
      <c r="J91" s="185"/>
    </row>
    <row r="92" spans="2:10" x14ac:dyDescent="0.2">
      <c r="B92" s="182"/>
      <c r="C92" s="183"/>
      <c r="D92" s="193"/>
      <c r="E92" s="184"/>
      <c r="F92" s="184"/>
      <c r="G92" s="184"/>
      <c r="H92" s="184"/>
      <c r="I92" s="184"/>
      <c r="J92" s="185"/>
    </row>
    <row r="93" spans="2:10" x14ac:dyDescent="0.2">
      <c r="B93" s="182"/>
      <c r="C93" s="195"/>
      <c r="D93" s="193"/>
      <c r="E93" s="184" t="s">
        <v>271</v>
      </c>
      <c r="F93" s="184"/>
      <c r="G93" s="184"/>
      <c r="H93" s="184"/>
      <c r="I93" s="184"/>
      <c r="J93" s="185"/>
    </row>
    <row r="94" spans="2:10" x14ac:dyDescent="0.2">
      <c r="B94" s="182"/>
      <c r="C94" s="183"/>
      <c r="D94" s="193"/>
      <c r="E94" s="184" t="s">
        <v>150</v>
      </c>
      <c r="F94" s="184"/>
      <c r="G94" s="184"/>
      <c r="H94" s="184"/>
      <c r="I94" s="184"/>
      <c r="J94" s="185"/>
    </row>
    <row r="95" spans="2:10" x14ac:dyDescent="0.2">
      <c r="B95" s="182"/>
      <c r="C95" s="183"/>
      <c r="D95" s="193"/>
      <c r="E95" s="184" t="s">
        <v>149</v>
      </c>
      <c r="F95" s="184"/>
      <c r="G95" s="184"/>
      <c r="H95" s="184"/>
      <c r="I95" s="184"/>
      <c r="J95" s="185"/>
    </row>
    <row r="96" spans="2:10" x14ac:dyDescent="0.2">
      <c r="B96" s="182"/>
      <c r="C96" s="183"/>
      <c r="D96" s="193"/>
      <c r="E96" s="184" t="s">
        <v>148</v>
      </c>
      <c r="F96" s="184"/>
      <c r="G96" s="184"/>
      <c r="H96" s="184"/>
      <c r="I96" s="184"/>
      <c r="J96" s="185"/>
    </row>
    <row r="97" spans="2:10" x14ac:dyDescent="0.2">
      <c r="B97" s="182"/>
      <c r="C97" s="183"/>
      <c r="D97" s="193"/>
      <c r="E97" s="184" t="s">
        <v>272</v>
      </c>
      <c r="F97" s="184"/>
      <c r="G97" s="184"/>
      <c r="H97" s="184"/>
      <c r="I97" s="184"/>
      <c r="J97" s="185"/>
    </row>
    <row r="98" spans="2:10" x14ac:dyDescent="0.2">
      <c r="B98" s="182"/>
      <c r="C98" s="183"/>
      <c r="D98" s="193"/>
      <c r="E98" s="184" t="s">
        <v>147</v>
      </c>
      <c r="F98" s="184"/>
      <c r="G98" s="184"/>
      <c r="H98" s="184"/>
      <c r="I98" s="184"/>
      <c r="J98" s="185"/>
    </row>
    <row r="99" spans="2:10" x14ac:dyDescent="0.2">
      <c r="B99" s="182"/>
      <c r="C99" s="183"/>
      <c r="D99" s="193"/>
      <c r="E99" s="184" t="s">
        <v>273</v>
      </c>
      <c r="F99" s="184"/>
      <c r="G99" s="184"/>
      <c r="H99" s="184"/>
      <c r="I99" s="184"/>
      <c r="J99" s="185"/>
    </row>
    <row r="100" spans="2:10" x14ac:dyDescent="0.2">
      <c r="B100" s="182"/>
      <c r="C100" s="183"/>
      <c r="D100" s="193"/>
      <c r="E100" s="184" t="s">
        <v>146</v>
      </c>
      <c r="F100" s="184"/>
      <c r="G100" s="184"/>
      <c r="H100" s="184"/>
      <c r="I100" s="184"/>
      <c r="J100" s="185"/>
    </row>
    <row r="101" spans="2:10" x14ac:dyDescent="0.2">
      <c r="B101" s="182"/>
      <c r="C101" s="183"/>
      <c r="D101" s="193"/>
      <c r="E101" s="184" t="s">
        <v>145</v>
      </c>
      <c r="F101" s="184"/>
      <c r="G101" s="184"/>
      <c r="H101" s="184"/>
      <c r="I101" s="184"/>
      <c r="J101" s="185"/>
    </row>
    <row r="102" spans="2:10" x14ac:dyDescent="0.2">
      <c r="B102" s="182"/>
      <c r="C102" s="183"/>
      <c r="D102" s="193"/>
      <c r="E102" s="184" t="s">
        <v>144</v>
      </c>
      <c r="F102" s="184"/>
      <c r="G102" s="184"/>
      <c r="H102" s="184"/>
      <c r="I102" s="184"/>
      <c r="J102" s="185"/>
    </row>
    <row r="103" spans="2:10" x14ac:dyDescent="0.2">
      <c r="B103" s="182"/>
      <c r="C103" s="183"/>
      <c r="D103" s="193"/>
      <c r="E103" s="184" t="s">
        <v>274</v>
      </c>
      <c r="F103" s="184"/>
      <c r="G103" s="184"/>
      <c r="H103" s="184"/>
      <c r="I103" s="184"/>
      <c r="J103" s="185"/>
    </row>
    <row r="104" spans="2:10" x14ac:dyDescent="0.2">
      <c r="B104" s="182"/>
      <c r="C104" s="183"/>
      <c r="D104" s="193"/>
      <c r="E104" s="184" t="s">
        <v>276</v>
      </c>
      <c r="F104" s="184"/>
      <c r="G104" s="184"/>
      <c r="H104" s="184"/>
      <c r="I104" s="184"/>
      <c r="J104" s="185"/>
    </row>
    <row r="105" spans="2:10" x14ac:dyDescent="0.2">
      <c r="B105" s="182"/>
      <c r="C105" s="183"/>
      <c r="D105" s="193"/>
      <c r="E105" s="184" t="s">
        <v>275</v>
      </c>
      <c r="F105" s="184"/>
      <c r="G105" s="184"/>
      <c r="H105" s="184"/>
      <c r="I105" s="184"/>
      <c r="J105" s="185"/>
    </row>
    <row r="106" spans="2:10" x14ac:dyDescent="0.2">
      <c r="B106" s="182"/>
      <c r="C106" s="183"/>
      <c r="D106" s="193"/>
      <c r="E106" s="184" t="s">
        <v>143</v>
      </c>
      <c r="F106" s="184"/>
      <c r="G106" s="184"/>
      <c r="H106" s="184"/>
      <c r="I106" s="184"/>
      <c r="J106" s="185"/>
    </row>
    <row r="107" spans="2:10" x14ac:dyDescent="0.2">
      <c r="B107" s="182"/>
      <c r="C107" s="183"/>
      <c r="D107" s="193"/>
      <c r="E107" s="184"/>
      <c r="F107" s="184"/>
      <c r="G107" s="184"/>
      <c r="H107" s="184"/>
      <c r="I107" s="184"/>
      <c r="J107" s="185"/>
    </row>
    <row r="108" spans="2:10" x14ac:dyDescent="0.2">
      <c r="B108" s="182"/>
      <c r="C108" s="183"/>
      <c r="D108" s="193"/>
      <c r="E108" s="184" t="s">
        <v>277</v>
      </c>
      <c r="F108" s="184"/>
      <c r="G108" s="184"/>
      <c r="H108" s="184"/>
      <c r="I108" s="184"/>
      <c r="J108" s="185"/>
    </row>
    <row r="109" spans="2:10" x14ac:dyDescent="0.2">
      <c r="B109" s="182"/>
      <c r="C109" s="183"/>
      <c r="D109" s="193"/>
      <c r="E109" s="184" t="s">
        <v>278</v>
      </c>
      <c r="F109" s="184"/>
      <c r="G109" s="184"/>
      <c r="H109" s="184"/>
      <c r="I109" s="184"/>
      <c r="J109" s="185"/>
    </row>
    <row r="110" spans="2:10" x14ac:dyDescent="0.2">
      <c r="B110" s="182"/>
      <c r="C110" s="183"/>
      <c r="D110" s="193"/>
      <c r="E110" s="184" t="s">
        <v>142</v>
      </c>
      <c r="F110" s="184"/>
      <c r="G110" s="184"/>
      <c r="H110" s="184"/>
      <c r="I110" s="184"/>
      <c r="J110" s="185"/>
    </row>
    <row r="111" spans="2:10" x14ac:dyDescent="0.2">
      <c r="B111" s="182"/>
      <c r="C111" s="183"/>
      <c r="D111" s="193"/>
      <c r="E111" s="184" t="s">
        <v>141</v>
      </c>
      <c r="F111" s="184"/>
      <c r="G111" s="184"/>
      <c r="H111" s="184"/>
      <c r="I111" s="184"/>
      <c r="J111" s="185"/>
    </row>
    <row r="112" spans="2:10" x14ac:dyDescent="0.2">
      <c r="B112" s="182"/>
      <c r="C112" s="183"/>
      <c r="D112" s="193"/>
      <c r="E112" s="184"/>
      <c r="F112" s="184"/>
      <c r="G112" s="184"/>
      <c r="H112" s="184"/>
      <c r="I112" s="184"/>
      <c r="J112" s="185"/>
    </row>
    <row r="113" spans="2:10" x14ac:dyDescent="0.2">
      <c r="B113" s="182"/>
      <c r="C113" s="183"/>
      <c r="D113" s="193"/>
      <c r="E113" s="184" t="s">
        <v>140</v>
      </c>
      <c r="F113" s="184"/>
      <c r="G113" s="184"/>
      <c r="H113" s="184"/>
      <c r="I113" s="184"/>
      <c r="J113" s="185"/>
    </row>
    <row r="114" spans="2:10" x14ac:dyDescent="0.2">
      <c r="B114" s="182"/>
      <c r="C114" s="183"/>
      <c r="D114" s="193"/>
      <c r="E114" s="184" t="s">
        <v>139</v>
      </c>
      <c r="F114" s="184"/>
      <c r="G114" s="184"/>
      <c r="H114" s="184"/>
      <c r="I114" s="184"/>
      <c r="J114" s="185"/>
    </row>
    <row r="115" spans="2:10" x14ac:dyDescent="0.2">
      <c r="B115" s="182"/>
      <c r="C115" s="183"/>
      <c r="D115" s="193"/>
      <c r="E115" s="184"/>
      <c r="F115" s="184"/>
      <c r="G115" s="184"/>
      <c r="H115" s="184"/>
      <c r="I115" s="184"/>
      <c r="J115" s="185"/>
    </row>
    <row r="116" spans="2:10" x14ac:dyDescent="0.2">
      <c r="B116" s="182"/>
      <c r="C116" s="176" t="s">
        <v>138</v>
      </c>
      <c r="D116" s="193"/>
      <c r="E116" s="184" t="s">
        <v>137</v>
      </c>
      <c r="F116" s="184"/>
      <c r="G116" s="184"/>
      <c r="H116" s="184"/>
      <c r="I116" s="184"/>
      <c r="J116" s="185"/>
    </row>
    <row r="117" spans="2:10" x14ac:dyDescent="0.2">
      <c r="B117" s="182"/>
      <c r="C117" s="177" t="s">
        <v>93</v>
      </c>
      <c r="D117" s="193"/>
      <c r="E117" s="184" t="s">
        <v>136</v>
      </c>
      <c r="F117" s="184"/>
      <c r="G117" s="184"/>
      <c r="H117" s="184"/>
      <c r="I117" s="184"/>
      <c r="J117" s="185"/>
    </row>
    <row r="118" spans="2:10" x14ac:dyDescent="0.2">
      <c r="B118" s="182"/>
      <c r="C118" s="183"/>
      <c r="D118" s="193"/>
      <c r="E118" s="184" t="s">
        <v>135</v>
      </c>
      <c r="F118" s="184"/>
      <c r="G118" s="184"/>
      <c r="H118" s="184"/>
      <c r="I118" s="184"/>
      <c r="J118" s="185"/>
    </row>
    <row r="119" spans="2:10" x14ac:dyDescent="0.2">
      <c r="B119" s="182"/>
      <c r="C119" s="183"/>
      <c r="D119" s="193"/>
      <c r="E119" s="184" t="s">
        <v>134</v>
      </c>
      <c r="F119" s="184"/>
      <c r="G119" s="184"/>
      <c r="H119" s="184"/>
      <c r="I119" s="184"/>
      <c r="J119" s="185"/>
    </row>
    <row r="120" spans="2:10" x14ac:dyDescent="0.2">
      <c r="B120" s="182"/>
      <c r="C120" s="183"/>
      <c r="D120" s="193"/>
      <c r="E120" s="184"/>
      <c r="F120" s="184"/>
      <c r="G120" s="184"/>
      <c r="H120" s="184"/>
      <c r="I120" s="184"/>
      <c r="J120" s="185"/>
    </row>
    <row r="121" spans="2:10" x14ac:dyDescent="0.2">
      <c r="B121" s="182"/>
      <c r="C121" s="183"/>
      <c r="D121" s="193"/>
      <c r="E121" s="184" t="s">
        <v>279</v>
      </c>
      <c r="F121" s="184"/>
      <c r="G121" s="184"/>
      <c r="H121" s="184"/>
      <c r="I121" s="184"/>
      <c r="J121" s="185"/>
    </row>
    <row r="122" spans="2:10" x14ac:dyDescent="0.2">
      <c r="B122" s="182"/>
      <c r="C122" s="183"/>
      <c r="D122" s="193"/>
      <c r="E122" s="184" t="s">
        <v>133</v>
      </c>
      <c r="F122" s="184"/>
      <c r="G122" s="184"/>
      <c r="H122" s="184"/>
      <c r="I122" s="184"/>
      <c r="J122" s="185"/>
    </row>
    <row r="123" spans="2:10" x14ac:dyDescent="0.2">
      <c r="B123" s="182"/>
      <c r="C123" s="183"/>
      <c r="D123" s="193"/>
      <c r="E123" s="184" t="s">
        <v>132</v>
      </c>
      <c r="F123" s="184"/>
      <c r="G123" s="184"/>
      <c r="H123" s="184"/>
      <c r="I123" s="184"/>
      <c r="J123" s="185"/>
    </row>
    <row r="124" spans="2:10" x14ac:dyDescent="0.2">
      <c r="B124" s="182"/>
      <c r="C124" s="183"/>
      <c r="D124" s="193"/>
      <c r="E124" s="184"/>
      <c r="F124" s="184"/>
      <c r="G124" s="184"/>
      <c r="H124" s="184"/>
      <c r="I124" s="184"/>
      <c r="J124" s="185"/>
    </row>
    <row r="125" spans="2:10" x14ac:dyDescent="0.2">
      <c r="B125" s="182"/>
      <c r="C125" s="183"/>
      <c r="D125" s="193" t="s">
        <v>280</v>
      </c>
      <c r="E125" s="184"/>
      <c r="F125" s="184" t="s">
        <v>281</v>
      </c>
      <c r="G125" s="184"/>
      <c r="H125" s="184"/>
      <c r="I125" s="184"/>
      <c r="J125" s="185"/>
    </row>
    <row r="126" spans="2:10" x14ac:dyDescent="0.2">
      <c r="B126" s="182"/>
      <c r="C126" s="183"/>
      <c r="D126" s="193"/>
      <c r="E126" s="184"/>
      <c r="F126" s="184"/>
      <c r="G126" s="184"/>
      <c r="H126" s="184"/>
      <c r="I126" s="184"/>
      <c r="J126" s="185"/>
    </row>
    <row r="127" spans="2:10" x14ac:dyDescent="0.2">
      <c r="B127" s="182"/>
      <c r="C127" s="183"/>
      <c r="D127" s="193" t="s">
        <v>282</v>
      </c>
      <c r="E127" s="184"/>
      <c r="F127" s="184" t="s">
        <v>131</v>
      </c>
      <c r="G127" s="184"/>
      <c r="H127" s="184"/>
      <c r="I127" s="184"/>
      <c r="J127" s="185"/>
    </row>
    <row r="128" spans="2:10" x14ac:dyDescent="0.2">
      <c r="B128" s="182"/>
      <c r="C128" s="183"/>
      <c r="D128" s="193"/>
      <c r="E128" s="184"/>
      <c r="F128" s="184" t="s">
        <v>130</v>
      </c>
      <c r="G128" s="184"/>
      <c r="H128" s="184"/>
      <c r="I128" s="184"/>
      <c r="J128" s="185"/>
    </row>
    <row r="129" spans="2:10" x14ac:dyDescent="0.2">
      <c r="B129" s="182"/>
      <c r="C129" s="183"/>
      <c r="D129" s="193"/>
      <c r="E129" s="184"/>
      <c r="F129" s="184"/>
      <c r="G129" s="184"/>
      <c r="H129" s="184"/>
      <c r="I129" s="184"/>
      <c r="J129" s="185"/>
    </row>
    <row r="130" spans="2:10" x14ac:dyDescent="0.2">
      <c r="B130" s="182"/>
      <c r="C130" s="183"/>
      <c r="D130" s="193" t="s">
        <v>283</v>
      </c>
      <c r="E130" s="184"/>
      <c r="F130" s="184" t="s">
        <v>129</v>
      </c>
      <c r="G130" s="184"/>
      <c r="H130" s="184"/>
      <c r="I130" s="184"/>
      <c r="J130" s="185"/>
    </row>
    <row r="131" spans="2:10" x14ac:dyDescent="0.2">
      <c r="B131" s="182"/>
      <c r="C131" s="183"/>
      <c r="D131" s="193"/>
      <c r="E131" s="184"/>
      <c r="F131" s="184" t="s">
        <v>128</v>
      </c>
      <c r="G131" s="184"/>
      <c r="H131" s="184"/>
      <c r="I131" s="184"/>
      <c r="J131" s="185"/>
    </row>
    <row r="132" spans="2:10" x14ac:dyDescent="0.2">
      <c r="B132" s="182"/>
      <c r="C132" s="183"/>
      <c r="D132" s="193"/>
      <c r="E132" s="184"/>
      <c r="F132" s="184"/>
      <c r="G132" s="184"/>
      <c r="H132" s="184"/>
      <c r="I132" s="184"/>
      <c r="J132" s="185"/>
    </row>
    <row r="133" spans="2:10" x14ac:dyDescent="0.2">
      <c r="B133" s="182"/>
      <c r="C133" s="183"/>
      <c r="D133" s="193" t="s">
        <v>284</v>
      </c>
      <c r="E133" s="184"/>
      <c r="F133" s="184" t="s">
        <v>127</v>
      </c>
      <c r="G133" s="184"/>
      <c r="H133" s="184"/>
      <c r="I133" s="184"/>
      <c r="J133" s="185"/>
    </row>
    <row r="134" spans="2:10" x14ac:dyDescent="0.2">
      <c r="B134" s="182"/>
      <c r="C134" s="183"/>
      <c r="D134" s="193"/>
      <c r="E134" s="184"/>
      <c r="F134" s="184" t="s">
        <v>126</v>
      </c>
      <c r="G134" s="184"/>
      <c r="H134" s="184"/>
      <c r="I134" s="184"/>
      <c r="J134" s="185"/>
    </row>
    <row r="135" spans="2:10" x14ac:dyDescent="0.2">
      <c r="B135" s="182"/>
      <c r="C135" s="183"/>
      <c r="D135" s="193"/>
      <c r="E135" s="184"/>
      <c r="F135" s="184" t="s">
        <v>125</v>
      </c>
      <c r="G135" s="184"/>
      <c r="H135" s="184"/>
      <c r="I135" s="184"/>
      <c r="J135" s="185"/>
    </row>
    <row r="136" spans="2:10" x14ac:dyDescent="0.2">
      <c r="B136" s="182"/>
      <c r="C136" s="183"/>
      <c r="D136" s="193"/>
      <c r="E136" s="184"/>
      <c r="F136" s="184" t="s">
        <v>124</v>
      </c>
      <c r="G136" s="184"/>
      <c r="H136" s="184"/>
      <c r="I136" s="184"/>
      <c r="J136" s="185"/>
    </row>
    <row r="137" spans="2:10" x14ac:dyDescent="0.2">
      <c r="B137" s="182"/>
      <c r="C137" s="183"/>
      <c r="D137" s="193"/>
      <c r="E137" s="184"/>
      <c r="F137" s="184"/>
      <c r="G137" s="184"/>
      <c r="H137" s="184"/>
      <c r="I137" s="184"/>
      <c r="J137" s="185"/>
    </row>
    <row r="138" spans="2:10" x14ac:dyDescent="0.2">
      <c r="B138" s="182"/>
      <c r="C138" s="195"/>
      <c r="D138" s="193"/>
      <c r="E138" s="184" t="s">
        <v>123</v>
      </c>
      <c r="F138" s="184"/>
      <c r="G138" s="184"/>
      <c r="H138" s="184"/>
      <c r="I138" s="184"/>
      <c r="J138" s="185"/>
    </row>
    <row r="139" spans="2:10" x14ac:dyDescent="0.2">
      <c r="B139" s="182"/>
      <c r="C139" s="195"/>
      <c r="D139" s="193"/>
      <c r="E139" s="184" t="s">
        <v>122</v>
      </c>
      <c r="F139" s="184"/>
      <c r="G139" s="184"/>
      <c r="H139" s="184"/>
      <c r="I139" s="184"/>
      <c r="J139" s="185"/>
    </row>
    <row r="140" spans="2:10" x14ac:dyDescent="0.2">
      <c r="B140" s="182"/>
      <c r="C140" s="183"/>
      <c r="D140" s="193"/>
      <c r="E140" s="184" t="s">
        <v>121</v>
      </c>
      <c r="F140" s="184"/>
      <c r="G140" s="184"/>
      <c r="H140" s="184"/>
      <c r="I140" s="184"/>
      <c r="J140" s="185"/>
    </row>
    <row r="141" spans="2:10" x14ac:dyDescent="0.2">
      <c r="B141" s="182"/>
      <c r="C141" s="183"/>
      <c r="D141" s="193"/>
      <c r="E141" s="184" t="s">
        <v>285</v>
      </c>
      <c r="F141" s="184"/>
      <c r="G141" s="184"/>
      <c r="H141" s="184"/>
      <c r="I141" s="184"/>
      <c r="J141" s="185"/>
    </row>
    <row r="142" spans="2:10" x14ac:dyDescent="0.2">
      <c r="B142" s="182"/>
      <c r="C142" s="183"/>
      <c r="D142" s="193"/>
      <c r="E142" s="184"/>
      <c r="F142" s="184"/>
      <c r="G142" s="184"/>
      <c r="H142" s="184"/>
      <c r="I142" s="184"/>
      <c r="J142" s="185"/>
    </row>
    <row r="143" spans="2:10" x14ac:dyDescent="0.2">
      <c r="B143" s="182"/>
      <c r="C143" s="183"/>
      <c r="D143" s="193" t="s">
        <v>118</v>
      </c>
      <c r="E143" s="184"/>
      <c r="F143" s="184" t="s">
        <v>120</v>
      </c>
      <c r="G143" s="184"/>
      <c r="H143" s="184"/>
      <c r="I143" s="184"/>
      <c r="J143" s="185"/>
    </row>
    <row r="144" spans="2:10" x14ac:dyDescent="0.2">
      <c r="B144" s="182"/>
      <c r="C144" s="183"/>
      <c r="D144" s="193"/>
      <c r="E144" s="184"/>
      <c r="F144" s="184" t="s">
        <v>119</v>
      </c>
      <c r="G144" s="184"/>
      <c r="H144" s="184"/>
      <c r="I144" s="184"/>
      <c r="J144" s="185"/>
    </row>
    <row r="145" spans="2:10" x14ac:dyDescent="0.2">
      <c r="B145" s="182"/>
      <c r="C145" s="183"/>
      <c r="D145" s="193"/>
      <c r="E145" s="184"/>
      <c r="F145" s="184"/>
      <c r="G145" s="184"/>
      <c r="H145" s="184"/>
      <c r="I145" s="184"/>
      <c r="J145" s="185"/>
    </row>
    <row r="146" spans="2:10" x14ac:dyDescent="0.2">
      <c r="B146" s="182"/>
      <c r="C146" s="183"/>
      <c r="D146" s="193" t="s">
        <v>286</v>
      </c>
      <c r="E146" s="184"/>
      <c r="F146" s="184" t="s">
        <v>117</v>
      </c>
      <c r="G146" s="184"/>
      <c r="H146" s="184"/>
      <c r="I146" s="184"/>
      <c r="J146" s="185"/>
    </row>
    <row r="147" spans="2:10" x14ac:dyDescent="0.2">
      <c r="B147" s="182"/>
      <c r="C147" s="183"/>
      <c r="D147" s="193"/>
      <c r="E147" s="184"/>
      <c r="F147" s="196" t="s">
        <v>288</v>
      </c>
      <c r="G147" s="184"/>
      <c r="H147" s="184"/>
      <c r="I147" s="184"/>
      <c r="J147" s="185"/>
    </row>
    <row r="148" spans="2:10" x14ac:dyDescent="0.2">
      <c r="B148" s="182"/>
      <c r="C148" s="183"/>
      <c r="D148" s="193"/>
      <c r="E148" s="184"/>
      <c r="F148" s="184"/>
      <c r="G148" s="184"/>
      <c r="H148" s="184"/>
      <c r="I148" s="184"/>
      <c r="J148" s="185"/>
    </row>
    <row r="149" spans="2:10" x14ac:dyDescent="0.2">
      <c r="B149" s="182"/>
      <c r="C149" s="183"/>
      <c r="D149" s="193" t="s">
        <v>287</v>
      </c>
      <c r="E149" s="184"/>
      <c r="F149" s="184" t="s">
        <v>116</v>
      </c>
      <c r="G149" s="184"/>
      <c r="H149" s="184"/>
      <c r="I149" s="184"/>
      <c r="J149" s="185"/>
    </row>
    <row r="150" spans="2:10" x14ac:dyDescent="0.2">
      <c r="B150" s="182"/>
      <c r="C150" s="183"/>
      <c r="D150" s="193"/>
      <c r="E150" s="184"/>
      <c r="F150" s="196" t="s">
        <v>115</v>
      </c>
      <c r="G150" s="184"/>
      <c r="H150" s="184"/>
      <c r="I150" s="184"/>
      <c r="J150" s="185"/>
    </row>
    <row r="151" spans="2:10" x14ac:dyDescent="0.2">
      <c r="B151" s="182"/>
      <c r="C151" s="183"/>
      <c r="D151" s="193"/>
      <c r="E151" s="184"/>
      <c r="F151" s="184" t="s">
        <v>114</v>
      </c>
      <c r="G151" s="184"/>
      <c r="H151" s="184"/>
      <c r="I151" s="184"/>
      <c r="J151" s="185"/>
    </row>
    <row r="152" spans="2:10" x14ac:dyDescent="0.2">
      <c r="B152" s="182"/>
      <c r="C152" s="183"/>
      <c r="D152" s="193"/>
      <c r="E152" s="184"/>
      <c r="F152" s="184"/>
      <c r="G152" s="184"/>
      <c r="H152" s="184"/>
      <c r="I152" s="184"/>
      <c r="J152" s="185"/>
    </row>
    <row r="153" spans="2:10" x14ac:dyDescent="0.2">
      <c r="B153" s="182"/>
      <c r="C153" s="183" t="s">
        <v>113</v>
      </c>
      <c r="D153" s="193"/>
      <c r="E153" s="184" t="s">
        <v>112</v>
      </c>
      <c r="F153" s="184"/>
      <c r="G153" s="184"/>
      <c r="H153" s="184"/>
      <c r="I153" s="184"/>
      <c r="J153" s="185"/>
    </row>
    <row r="154" spans="2:10" x14ac:dyDescent="0.2">
      <c r="B154" s="182"/>
      <c r="C154" s="183"/>
      <c r="D154" s="193"/>
      <c r="E154" s="184"/>
      <c r="F154" s="184"/>
      <c r="G154" s="184"/>
      <c r="H154" s="184"/>
      <c r="I154" s="184"/>
      <c r="J154" s="185"/>
    </row>
    <row r="155" spans="2:10" x14ac:dyDescent="0.2">
      <c r="B155" s="182"/>
      <c r="C155" s="183"/>
      <c r="D155" s="193" t="s">
        <v>289</v>
      </c>
      <c r="E155" s="184"/>
      <c r="F155" s="184" t="s">
        <v>111</v>
      </c>
      <c r="G155" s="184"/>
      <c r="H155" s="184"/>
      <c r="I155" s="184"/>
      <c r="J155" s="185"/>
    </row>
    <row r="156" spans="2:10" x14ac:dyDescent="0.2">
      <c r="B156" s="182"/>
      <c r="C156" s="183"/>
      <c r="D156" s="193"/>
      <c r="E156" s="184"/>
      <c r="F156" s="184" t="s">
        <v>110</v>
      </c>
      <c r="G156" s="184"/>
      <c r="H156" s="184"/>
      <c r="I156" s="184"/>
      <c r="J156" s="185"/>
    </row>
    <row r="157" spans="2:10" x14ac:dyDescent="0.2">
      <c r="B157" s="182"/>
      <c r="C157" s="183"/>
      <c r="D157" s="193"/>
      <c r="E157" s="184"/>
      <c r="F157" s="184" t="s">
        <v>109</v>
      </c>
      <c r="G157" s="184"/>
      <c r="H157" s="184"/>
      <c r="I157" s="184"/>
      <c r="J157" s="185"/>
    </row>
    <row r="158" spans="2:10" x14ac:dyDescent="0.2">
      <c r="B158" s="182"/>
      <c r="C158" s="183"/>
      <c r="D158" s="193"/>
      <c r="E158" s="184"/>
      <c r="F158" s="184"/>
      <c r="G158" s="184"/>
      <c r="H158" s="184"/>
      <c r="I158" s="184"/>
      <c r="J158" s="185"/>
    </row>
    <row r="159" spans="2:10" x14ac:dyDescent="0.2">
      <c r="B159" s="182"/>
      <c r="C159" s="183"/>
      <c r="D159" s="193" t="s">
        <v>290</v>
      </c>
      <c r="E159" s="184"/>
      <c r="F159" s="184" t="s">
        <v>108</v>
      </c>
      <c r="G159" s="184"/>
      <c r="H159" s="184"/>
      <c r="I159" s="184"/>
      <c r="J159" s="185"/>
    </row>
    <row r="160" spans="2:10" x14ac:dyDescent="0.2">
      <c r="B160" s="182"/>
      <c r="C160" s="183"/>
      <c r="D160" s="193"/>
      <c r="E160" s="184"/>
      <c r="F160" s="184" t="s">
        <v>107</v>
      </c>
      <c r="G160" s="184"/>
      <c r="H160" s="184"/>
      <c r="I160" s="184"/>
      <c r="J160" s="185"/>
    </row>
    <row r="161" spans="2:10" x14ac:dyDescent="0.2">
      <c r="B161" s="182"/>
      <c r="C161" s="183"/>
      <c r="D161" s="193"/>
      <c r="E161" s="184"/>
      <c r="F161" s="184"/>
      <c r="G161" s="184"/>
      <c r="H161" s="184"/>
      <c r="I161" s="184"/>
      <c r="J161" s="185"/>
    </row>
    <row r="162" spans="2:10" x14ac:dyDescent="0.2">
      <c r="B162" s="182"/>
      <c r="C162" s="183"/>
      <c r="D162" s="193" t="s">
        <v>291</v>
      </c>
      <c r="E162" s="184"/>
      <c r="F162" s="184" t="s">
        <v>106</v>
      </c>
      <c r="G162" s="184"/>
      <c r="H162" s="184"/>
      <c r="I162" s="184"/>
      <c r="J162" s="185"/>
    </row>
    <row r="163" spans="2:10" x14ac:dyDescent="0.2">
      <c r="B163" s="182"/>
      <c r="C163" s="183"/>
      <c r="D163" s="193"/>
      <c r="E163" s="184"/>
      <c r="F163" s="184" t="s">
        <v>105</v>
      </c>
      <c r="G163" s="184"/>
      <c r="H163" s="184"/>
      <c r="I163" s="184"/>
      <c r="J163" s="185"/>
    </row>
    <row r="164" spans="2:10" x14ac:dyDescent="0.2">
      <c r="B164" s="182"/>
      <c r="C164" s="183"/>
      <c r="D164" s="193"/>
      <c r="E164" s="184"/>
      <c r="F164" s="184" t="s">
        <v>104</v>
      </c>
      <c r="G164" s="184"/>
      <c r="H164" s="184"/>
      <c r="I164" s="184"/>
      <c r="J164" s="185"/>
    </row>
    <row r="165" spans="2:10" x14ac:dyDescent="0.2">
      <c r="B165" s="182"/>
      <c r="C165" s="183"/>
      <c r="D165" s="193"/>
      <c r="E165" s="184"/>
      <c r="F165" s="184" t="s">
        <v>292</v>
      </c>
      <c r="G165" s="184"/>
      <c r="H165" s="184"/>
      <c r="I165" s="184"/>
      <c r="J165" s="185"/>
    </row>
    <row r="166" spans="2:10" x14ac:dyDescent="0.2">
      <c r="B166" s="182"/>
      <c r="C166" s="183"/>
      <c r="D166" s="193"/>
      <c r="E166" s="184"/>
      <c r="F166" s="184" t="s">
        <v>293</v>
      </c>
      <c r="G166" s="184"/>
      <c r="H166" s="184"/>
      <c r="I166" s="184"/>
      <c r="J166" s="185"/>
    </row>
    <row r="167" spans="2:10" x14ac:dyDescent="0.2">
      <c r="B167" s="182"/>
      <c r="C167" s="183"/>
      <c r="D167" s="193"/>
      <c r="E167" s="184"/>
      <c r="F167" s="184" t="s">
        <v>294</v>
      </c>
      <c r="G167" s="184"/>
      <c r="H167" s="184"/>
      <c r="I167" s="184"/>
      <c r="J167" s="185"/>
    </row>
    <row r="168" spans="2:10" x14ac:dyDescent="0.2">
      <c r="B168" s="182"/>
      <c r="C168" s="183"/>
      <c r="D168" s="193"/>
      <c r="E168" s="184"/>
      <c r="F168" s="184" t="s">
        <v>295</v>
      </c>
      <c r="G168" s="184"/>
      <c r="H168" s="184"/>
      <c r="I168" s="184"/>
      <c r="J168" s="185"/>
    </row>
    <row r="169" spans="2:10" x14ac:dyDescent="0.2">
      <c r="B169" s="182"/>
      <c r="C169" s="183"/>
      <c r="D169" s="193"/>
      <c r="E169" s="184"/>
      <c r="F169" s="184" t="s">
        <v>296</v>
      </c>
      <c r="G169" s="184"/>
      <c r="H169" s="184"/>
      <c r="I169" s="184"/>
      <c r="J169" s="185"/>
    </row>
    <row r="170" spans="2:10" x14ac:dyDescent="0.2">
      <c r="B170" s="182"/>
      <c r="C170" s="183"/>
      <c r="D170" s="193"/>
      <c r="E170" s="184"/>
      <c r="F170" s="184" t="s">
        <v>297</v>
      </c>
      <c r="G170" s="184"/>
      <c r="H170" s="184"/>
      <c r="I170" s="184"/>
      <c r="J170" s="185"/>
    </row>
    <row r="171" spans="2:10" x14ac:dyDescent="0.2">
      <c r="B171" s="182"/>
      <c r="C171" s="183"/>
      <c r="D171" s="193"/>
      <c r="E171" s="184"/>
      <c r="F171" s="184"/>
      <c r="G171" s="184"/>
      <c r="H171" s="184"/>
      <c r="I171" s="184"/>
      <c r="J171" s="185"/>
    </row>
    <row r="172" spans="2:10" x14ac:dyDescent="0.2">
      <c r="B172" s="182"/>
      <c r="C172" s="183"/>
      <c r="D172" s="193" t="s">
        <v>298</v>
      </c>
      <c r="E172" s="184"/>
      <c r="F172" s="184" t="s">
        <v>103</v>
      </c>
      <c r="G172" s="184"/>
      <c r="H172" s="184"/>
      <c r="I172" s="184"/>
      <c r="J172" s="185"/>
    </row>
    <row r="173" spans="2:10" x14ac:dyDescent="0.2">
      <c r="B173" s="182"/>
      <c r="C173" s="183"/>
      <c r="D173" s="193"/>
      <c r="E173" s="184"/>
      <c r="F173" s="184" t="s">
        <v>102</v>
      </c>
      <c r="G173" s="184"/>
      <c r="H173" s="184"/>
      <c r="I173" s="184"/>
      <c r="J173" s="185"/>
    </row>
    <row r="174" spans="2:10" x14ac:dyDescent="0.2">
      <c r="B174" s="182"/>
      <c r="C174" s="183"/>
      <c r="D174" s="193"/>
      <c r="E174" s="184"/>
      <c r="F174" s="184" t="s">
        <v>101</v>
      </c>
      <c r="G174" s="184"/>
      <c r="H174" s="184"/>
      <c r="I174" s="184"/>
      <c r="J174" s="185"/>
    </row>
    <row r="175" spans="2:10" x14ac:dyDescent="0.2">
      <c r="B175" s="182"/>
      <c r="C175" s="183"/>
      <c r="D175" s="193"/>
      <c r="E175" s="184"/>
      <c r="F175" s="184"/>
      <c r="G175" s="184"/>
      <c r="H175" s="184"/>
      <c r="I175" s="184"/>
      <c r="J175" s="185"/>
    </row>
    <row r="176" spans="2:10" x14ac:dyDescent="0.2">
      <c r="B176" s="182"/>
      <c r="C176" s="183"/>
      <c r="D176" s="193" t="s">
        <v>299</v>
      </c>
      <c r="E176" s="184"/>
      <c r="F176" s="184" t="s">
        <v>100</v>
      </c>
      <c r="G176" s="184"/>
      <c r="H176" s="184"/>
      <c r="I176" s="184"/>
      <c r="J176" s="185"/>
    </row>
    <row r="177" spans="2:10" x14ac:dyDescent="0.2">
      <c r="B177" s="182"/>
      <c r="C177" s="183"/>
      <c r="D177" s="193"/>
      <c r="E177" s="184"/>
      <c r="F177" s="184" t="s">
        <v>99</v>
      </c>
      <c r="G177" s="184"/>
      <c r="H177" s="184"/>
      <c r="I177" s="184"/>
      <c r="J177" s="185"/>
    </row>
    <row r="178" spans="2:10" x14ac:dyDescent="0.2">
      <c r="B178" s="182"/>
      <c r="C178" s="183"/>
      <c r="D178" s="193"/>
      <c r="E178" s="184"/>
      <c r="F178" s="184" t="s">
        <v>300</v>
      </c>
      <c r="G178" s="184"/>
      <c r="H178" s="184"/>
      <c r="I178" s="184"/>
      <c r="J178" s="185"/>
    </row>
    <row r="179" spans="2:10" x14ac:dyDescent="0.2">
      <c r="B179" s="182"/>
      <c r="C179" s="183"/>
      <c r="D179" s="193"/>
      <c r="E179" s="184"/>
      <c r="F179" s="184" t="s">
        <v>98</v>
      </c>
      <c r="G179" s="184"/>
      <c r="H179" s="184"/>
      <c r="I179" s="184"/>
      <c r="J179" s="185"/>
    </row>
    <row r="180" spans="2:10" x14ac:dyDescent="0.2">
      <c r="B180" s="182"/>
      <c r="C180" s="183"/>
      <c r="D180" s="193"/>
      <c r="E180" s="184"/>
      <c r="F180" s="184" t="s">
        <v>97</v>
      </c>
      <c r="G180" s="184"/>
      <c r="H180" s="184"/>
      <c r="I180" s="184"/>
      <c r="J180" s="185"/>
    </row>
    <row r="181" spans="2:10" x14ac:dyDescent="0.2">
      <c r="B181" s="182"/>
      <c r="C181" s="183"/>
      <c r="D181" s="193"/>
      <c r="E181" s="184"/>
      <c r="F181" s="184" t="s">
        <v>96</v>
      </c>
      <c r="G181" s="184"/>
      <c r="H181" s="184"/>
      <c r="I181" s="184"/>
      <c r="J181" s="185"/>
    </row>
    <row r="182" spans="2:10" x14ac:dyDescent="0.2">
      <c r="B182" s="182"/>
      <c r="C182" s="183"/>
      <c r="D182" s="193"/>
      <c r="E182" s="184"/>
      <c r="F182" s="184" t="s">
        <v>301</v>
      </c>
      <c r="G182" s="184"/>
      <c r="H182" s="184"/>
      <c r="I182" s="184"/>
      <c r="J182" s="185"/>
    </row>
    <row r="183" spans="2:10" x14ac:dyDescent="0.2">
      <c r="B183" s="182"/>
      <c r="C183" s="183"/>
      <c r="D183" s="193"/>
      <c r="E183" s="184"/>
      <c r="F183" s="184"/>
      <c r="G183" s="184"/>
      <c r="H183" s="184"/>
      <c r="I183" s="184"/>
      <c r="J183" s="185"/>
    </row>
    <row r="184" spans="2:10" x14ac:dyDescent="0.2">
      <c r="B184" s="182"/>
      <c r="C184" s="183"/>
      <c r="D184" s="193" t="s">
        <v>302</v>
      </c>
      <c r="E184" s="184"/>
      <c r="F184" s="184" t="s">
        <v>95</v>
      </c>
      <c r="G184" s="184"/>
      <c r="H184" s="184"/>
      <c r="I184" s="184"/>
      <c r="J184" s="185"/>
    </row>
    <row r="185" spans="2:10" x14ac:dyDescent="0.2">
      <c r="B185" s="182"/>
      <c r="C185" s="183"/>
      <c r="D185" s="193"/>
      <c r="E185" s="184"/>
      <c r="F185" s="184" t="s">
        <v>94</v>
      </c>
      <c r="G185" s="184"/>
      <c r="H185" s="184"/>
      <c r="I185" s="184"/>
      <c r="J185" s="185"/>
    </row>
    <row r="186" spans="2:10" x14ac:dyDescent="0.2">
      <c r="B186" s="182"/>
      <c r="C186" s="183"/>
      <c r="D186" s="193"/>
      <c r="E186" s="184"/>
      <c r="F186" s="184"/>
      <c r="G186" s="184"/>
      <c r="H186" s="184"/>
      <c r="I186" s="184"/>
      <c r="J186" s="185"/>
    </row>
    <row r="187" spans="2:10" x14ac:dyDescent="0.2">
      <c r="B187" s="182"/>
      <c r="C187" s="183"/>
      <c r="D187" s="193" t="s">
        <v>303</v>
      </c>
      <c r="E187" s="184"/>
      <c r="F187" s="184" t="s">
        <v>304</v>
      </c>
      <c r="G187" s="184"/>
      <c r="H187" s="184"/>
      <c r="I187" s="184"/>
      <c r="J187" s="185"/>
    </row>
    <row r="188" spans="2:10" x14ac:dyDescent="0.2">
      <c r="B188" s="182"/>
      <c r="C188" s="183"/>
      <c r="D188" s="193"/>
      <c r="E188" s="184"/>
      <c r="F188" s="184"/>
      <c r="G188" s="184"/>
      <c r="H188" s="184"/>
      <c r="I188" s="184"/>
      <c r="J188" s="185"/>
    </row>
    <row r="189" spans="2:10" x14ac:dyDescent="0.2">
      <c r="B189" s="182"/>
      <c r="C189" s="183"/>
      <c r="D189" s="193"/>
      <c r="E189" s="184" t="s">
        <v>305</v>
      </c>
      <c r="F189" s="184"/>
      <c r="G189" s="184"/>
      <c r="H189" s="184"/>
      <c r="I189" s="184"/>
      <c r="J189" s="185"/>
    </row>
    <row r="190" spans="2:10" x14ac:dyDescent="0.2">
      <c r="B190" s="182"/>
      <c r="C190" s="183"/>
      <c r="D190" s="193"/>
      <c r="E190" s="184" t="s">
        <v>306</v>
      </c>
      <c r="F190" s="184"/>
      <c r="G190" s="184"/>
      <c r="H190" s="184"/>
      <c r="I190" s="184"/>
      <c r="J190" s="185"/>
    </row>
    <row r="191" spans="2:10" x14ac:dyDescent="0.2">
      <c r="B191" s="182"/>
      <c r="C191" s="183"/>
      <c r="D191" s="193"/>
      <c r="E191" s="184"/>
      <c r="F191" s="184"/>
      <c r="G191" s="184"/>
      <c r="H191" s="184"/>
      <c r="I191" s="184"/>
      <c r="J191" s="185"/>
    </row>
    <row r="192" spans="2:10" x14ac:dyDescent="0.2">
      <c r="B192" s="182"/>
      <c r="C192" s="183" t="s">
        <v>93</v>
      </c>
      <c r="D192" s="193"/>
      <c r="E192" s="184" t="s">
        <v>92</v>
      </c>
      <c r="F192" s="184"/>
      <c r="G192" s="184"/>
      <c r="H192" s="184"/>
      <c r="I192" s="184"/>
      <c r="J192" s="185"/>
    </row>
    <row r="193" spans="2:10" x14ac:dyDescent="0.2">
      <c r="B193" s="182"/>
      <c r="C193" s="183"/>
      <c r="D193" s="193"/>
      <c r="E193" s="184" t="s">
        <v>91</v>
      </c>
      <c r="F193" s="184"/>
      <c r="G193" s="184"/>
      <c r="H193" s="184"/>
      <c r="I193" s="184"/>
      <c r="J193" s="185"/>
    </row>
    <row r="194" spans="2:10" x14ac:dyDescent="0.2">
      <c r="B194" s="182"/>
      <c r="C194" s="183"/>
      <c r="D194" s="193"/>
      <c r="E194" s="184" t="s">
        <v>90</v>
      </c>
      <c r="F194" s="184"/>
      <c r="G194" s="184"/>
      <c r="H194" s="184"/>
      <c r="I194" s="184"/>
      <c r="J194" s="185"/>
    </row>
    <row r="195" spans="2:10" x14ac:dyDescent="0.2">
      <c r="B195" s="182"/>
      <c r="C195" s="183"/>
      <c r="D195" s="193"/>
      <c r="E195" s="184" t="s">
        <v>89</v>
      </c>
      <c r="F195" s="184"/>
      <c r="G195" s="184"/>
      <c r="H195" s="184"/>
      <c r="I195" s="184"/>
      <c r="J195" s="185"/>
    </row>
    <row r="196" spans="2:10" x14ac:dyDescent="0.2">
      <c r="B196" s="182"/>
      <c r="C196" s="183"/>
      <c r="D196" s="193"/>
      <c r="E196" s="184" t="s">
        <v>88</v>
      </c>
      <c r="F196" s="184"/>
      <c r="G196" s="184"/>
      <c r="H196" s="184"/>
      <c r="I196" s="184"/>
      <c r="J196" s="185"/>
    </row>
    <row r="197" spans="2:10" x14ac:dyDescent="0.2">
      <c r="B197" s="182"/>
      <c r="C197" s="183"/>
      <c r="D197" s="193"/>
      <c r="E197" s="184" t="s">
        <v>87</v>
      </c>
      <c r="F197" s="184"/>
      <c r="G197" s="184"/>
      <c r="H197" s="184"/>
      <c r="I197" s="184"/>
      <c r="J197" s="185"/>
    </row>
    <row r="198" spans="2:10" x14ac:dyDescent="0.2">
      <c r="B198" s="182"/>
      <c r="C198" s="183"/>
      <c r="D198" s="193"/>
      <c r="E198" s="184" t="s">
        <v>86</v>
      </c>
      <c r="F198" s="184"/>
      <c r="G198" s="184"/>
      <c r="H198" s="184"/>
      <c r="I198" s="184"/>
      <c r="J198" s="185"/>
    </row>
    <row r="199" spans="2:10" x14ac:dyDescent="0.2">
      <c r="B199" s="182"/>
      <c r="C199" s="183"/>
      <c r="D199" s="193"/>
      <c r="E199" s="184" t="s">
        <v>307</v>
      </c>
      <c r="F199" s="184"/>
      <c r="G199" s="184"/>
      <c r="H199" s="184"/>
      <c r="I199" s="184"/>
      <c r="J199" s="185"/>
    </row>
    <row r="200" spans="2:10" x14ac:dyDescent="0.2">
      <c r="B200" s="182"/>
      <c r="C200" s="183"/>
      <c r="D200" s="193"/>
      <c r="E200" s="184" t="s">
        <v>308</v>
      </c>
      <c r="F200" s="184"/>
      <c r="G200" s="184"/>
      <c r="H200" s="184"/>
      <c r="I200" s="184"/>
      <c r="J200" s="185"/>
    </row>
    <row r="201" spans="2:10" x14ac:dyDescent="0.2">
      <c r="B201" s="182"/>
      <c r="C201" s="183"/>
      <c r="D201" s="193"/>
      <c r="E201" s="184"/>
      <c r="F201" s="184"/>
      <c r="G201" s="184"/>
      <c r="H201" s="184"/>
      <c r="I201" s="184"/>
      <c r="J201" s="185"/>
    </row>
    <row r="202" spans="2:10" x14ac:dyDescent="0.2">
      <c r="B202" s="182"/>
      <c r="C202" s="183"/>
      <c r="D202" s="193" t="s">
        <v>310</v>
      </c>
      <c r="E202" s="184"/>
      <c r="F202" s="184" t="s">
        <v>85</v>
      </c>
      <c r="G202" s="184"/>
      <c r="H202" s="184"/>
      <c r="I202" s="184"/>
      <c r="J202" s="185"/>
    </row>
    <row r="203" spans="2:10" x14ac:dyDescent="0.2">
      <c r="B203" s="182"/>
      <c r="C203" s="183"/>
      <c r="D203" s="193"/>
      <c r="E203" s="184"/>
      <c r="F203" s="184" t="s">
        <v>84</v>
      </c>
      <c r="G203" s="184"/>
      <c r="H203" s="184"/>
      <c r="I203" s="184"/>
      <c r="J203" s="185"/>
    </row>
    <row r="204" spans="2:10" x14ac:dyDescent="0.2">
      <c r="B204" s="182"/>
      <c r="C204" s="183"/>
      <c r="D204" s="193"/>
      <c r="E204" s="184"/>
      <c r="F204" s="184"/>
      <c r="G204" s="184"/>
      <c r="H204" s="184"/>
      <c r="I204" s="184"/>
      <c r="J204" s="185"/>
    </row>
    <row r="205" spans="2:10" x14ac:dyDescent="0.2">
      <c r="B205" s="182"/>
      <c r="C205" s="183"/>
      <c r="D205" s="193" t="s">
        <v>309</v>
      </c>
      <c r="E205" s="184"/>
      <c r="F205" s="184" t="s">
        <v>83</v>
      </c>
      <c r="G205" s="184"/>
      <c r="H205" s="184"/>
      <c r="I205" s="184"/>
      <c r="J205" s="185"/>
    </row>
    <row r="206" spans="2:10" x14ac:dyDescent="0.2">
      <c r="B206" s="182"/>
      <c r="C206" s="183"/>
      <c r="D206" s="193"/>
      <c r="E206" s="184"/>
      <c r="F206" s="184" t="s">
        <v>82</v>
      </c>
      <c r="G206" s="184"/>
      <c r="H206" s="184"/>
      <c r="I206" s="184"/>
      <c r="J206" s="185"/>
    </row>
    <row r="207" spans="2:10" x14ac:dyDescent="0.2">
      <c r="B207" s="182"/>
      <c r="C207" s="183"/>
      <c r="D207" s="193"/>
      <c r="E207" s="184"/>
      <c r="F207" s="184"/>
      <c r="G207" s="184"/>
      <c r="H207" s="184"/>
      <c r="I207" s="184"/>
      <c r="J207" s="185"/>
    </row>
    <row r="208" spans="2:10" x14ac:dyDescent="0.2">
      <c r="B208" s="182"/>
      <c r="C208" s="183"/>
      <c r="D208" s="193"/>
      <c r="E208" s="184" t="s">
        <v>81</v>
      </c>
      <c r="F208" s="184"/>
      <c r="G208" s="184"/>
      <c r="H208" s="184"/>
      <c r="I208" s="184"/>
      <c r="J208" s="185"/>
    </row>
    <row r="209" spans="2:10" x14ac:dyDescent="0.2">
      <c r="B209" s="182"/>
      <c r="C209" s="183"/>
      <c r="D209" s="193"/>
      <c r="E209" s="184" t="s">
        <v>311</v>
      </c>
      <c r="F209" s="184"/>
      <c r="G209" s="184"/>
      <c r="H209" s="184"/>
      <c r="I209" s="184"/>
      <c r="J209" s="185"/>
    </row>
    <row r="210" spans="2:10" x14ac:dyDescent="0.2">
      <c r="B210" s="182"/>
      <c r="C210" s="183"/>
      <c r="D210" s="193"/>
      <c r="E210" s="184" t="s">
        <v>80</v>
      </c>
      <c r="F210" s="184"/>
      <c r="G210" s="184"/>
      <c r="H210" s="184"/>
      <c r="I210" s="184"/>
      <c r="J210" s="185"/>
    </row>
    <row r="211" spans="2:10" x14ac:dyDescent="0.2">
      <c r="B211" s="182"/>
      <c r="C211" s="183"/>
      <c r="D211" s="193"/>
      <c r="E211" s="184" t="s">
        <v>79</v>
      </c>
      <c r="F211" s="184"/>
      <c r="G211" s="184"/>
      <c r="H211" s="184"/>
      <c r="I211" s="184"/>
      <c r="J211" s="185"/>
    </row>
    <row r="212" spans="2:10" x14ac:dyDescent="0.2">
      <c r="B212" s="182"/>
      <c r="C212" s="183"/>
      <c r="D212" s="193"/>
      <c r="E212" s="184" t="s">
        <v>312</v>
      </c>
      <c r="F212" s="184"/>
      <c r="G212" s="184"/>
      <c r="H212" s="184"/>
      <c r="I212" s="184"/>
      <c r="J212" s="185"/>
    </row>
    <row r="213" spans="2:10" x14ac:dyDescent="0.2">
      <c r="B213" s="182"/>
      <c r="C213" s="183"/>
      <c r="D213" s="193"/>
      <c r="E213" s="184"/>
      <c r="F213" s="184"/>
      <c r="G213" s="184"/>
      <c r="H213" s="184"/>
      <c r="I213" s="184"/>
      <c r="J213" s="185"/>
    </row>
    <row r="214" spans="2:10" x14ac:dyDescent="0.2">
      <c r="B214" s="182"/>
      <c r="C214" s="175" t="s">
        <v>12</v>
      </c>
      <c r="D214" s="193"/>
      <c r="E214" s="184" t="s">
        <v>78</v>
      </c>
      <c r="F214" s="184"/>
      <c r="G214" s="184"/>
      <c r="H214" s="184"/>
      <c r="I214" s="184"/>
      <c r="J214" s="185"/>
    </row>
    <row r="215" spans="2:10" x14ac:dyDescent="0.2">
      <c r="B215" s="182"/>
      <c r="C215" s="183"/>
      <c r="D215" s="193"/>
      <c r="E215" s="184" t="s">
        <v>77</v>
      </c>
      <c r="F215" s="184"/>
      <c r="G215" s="184"/>
      <c r="H215" s="184"/>
      <c r="I215" s="184"/>
      <c r="J215" s="185"/>
    </row>
    <row r="216" spans="2:10" x14ac:dyDescent="0.2">
      <c r="B216" s="182"/>
      <c r="C216" s="183"/>
      <c r="D216" s="193"/>
      <c r="E216" s="184" t="s">
        <v>76</v>
      </c>
      <c r="F216" s="184"/>
      <c r="G216" s="184"/>
      <c r="H216" s="184"/>
      <c r="I216" s="184"/>
      <c r="J216" s="185"/>
    </row>
    <row r="217" spans="2:10" x14ac:dyDescent="0.2">
      <c r="B217" s="182"/>
      <c r="C217" s="183"/>
      <c r="D217" s="193"/>
      <c r="E217" s="184"/>
      <c r="F217" s="184"/>
      <c r="G217" s="184"/>
      <c r="H217" s="184"/>
      <c r="I217" s="184"/>
      <c r="J217" s="185"/>
    </row>
    <row r="218" spans="2:10" x14ac:dyDescent="0.2">
      <c r="B218" s="182"/>
      <c r="C218" s="175" t="s">
        <v>10</v>
      </c>
      <c r="D218" s="193"/>
      <c r="E218" s="184" t="s">
        <v>75</v>
      </c>
      <c r="F218" s="184"/>
      <c r="G218" s="184"/>
      <c r="H218" s="184"/>
      <c r="I218" s="184"/>
      <c r="J218" s="185"/>
    </row>
    <row r="219" spans="2:10" x14ac:dyDescent="0.2">
      <c r="B219" s="182"/>
      <c r="C219" s="183"/>
      <c r="D219" s="193"/>
      <c r="E219" s="184" t="s">
        <v>74</v>
      </c>
      <c r="F219" s="184"/>
      <c r="G219" s="184"/>
      <c r="H219" s="184"/>
      <c r="I219" s="184"/>
      <c r="J219" s="185"/>
    </row>
    <row r="220" spans="2:10" x14ac:dyDescent="0.2">
      <c r="B220" s="182"/>
      <c r="C220" s="183"/>
      <c r="D220" s="193"/>
      <c r="E220" s="184" t="s">
        <v>314</v>
      </c>
      <c r="F220" s="184"/>
      <c r="G220" s="184"/>
      <c r="H220" s="184"/>
      <c r="I220" s="184"/>
      <c r="J220" s="185"/>
    </row>
    <row r="221" spans="2:10" x14ac:dyDescent="0.2">
      <c r="B221" s="182"/>
      <c r="C221" s="183"/>
      <c r="D221" s="193"/>
      <c r="E221" s="184" t="s">
        <v>313</v>
      </c>
      <c r="F221" s="184"/>
      <c r="G221" s="184"/>
      <c r="H221" s="184"/>
      <c r="I221" s="184"/>
      <c r="J221" s="185"/>
    </row>
    <row r="222" spans="2:10" x14ac:dyDescent="0.2">
      <c r="B222" s="182"/>
      <c r="C222" s="183"/>
      <c r="D222" s="193"/>
      <c r="E222" s="184"/>
      <c r="F222" s="184"/>
      <c r="G222" s="184"/>
      <c r="H222" s="184"/>
      <c r="I222" s="184"/>
      <c r="J222" s="185"/>
    </row>
    <row r="223" spans="2:10" x14ac:dyDescent="0.2">
      <c r="B223" s="182"/>
      <c r="C223" s="175" t="s">
        <v>9</v>
      </c>
      <c r="D223" s="193"/>
      <c r="E223" s="184" t="s">
        <v>73</v>
      </c>
      <c r="F223" s="184"/>
      <c r="G223" s="184"/>
      <c r="H223" s="184"/>
      <c r="I223" s="184"/>
      <c r="J223" s="185"/>
    </row>
    <row r="224" spans="2:10" x14ac:dyDescent="0.2">
      <c r="B224" s="182"/>
      <c r="C224" s="183"/>
      <c r="D224" s="193"/>
      <c r="E224" s="184" t="s">
        <v>72</v>
      </c>
      <c r="F224" s="184"/>
      <c r="G224" s="184"/>
      <c r="H224" s="184"/>
      <c r="I224" s="184"/>
      <c r="J224" s="185"/>
    </row>
    <row r="225" spans="2:10" x14ac:dyDescent="0.2">
      <c r="B225" s="182"/>
      <c r="C225" s="183"/>
      <c r="D225" s="193"/>
      <c r="E225" s="196" t="s">
        <v>71</v>
      </c>
      <c r="F225" s="184"/>
      <c r="G225" s="184"/>
      <c r="H225" s="184"/>
      <c r="I225" s="184"/>
      <c r="J225" s="185"/>
    </row>
    <row r="226" spans="2:10" x14ac:dyDescent="0.2">
      <c r="B226" s="182"/>
      <c r="C226" s="183"/>
      <c r="D226" s="193"/>
      <c r="E226" s="184" t="s">
        <v>70</v>
      </c>
      <c r="F226" s="184"/>
      <c r="G226" s="184"/>
      <c r="H226" s="184"/>
      <c r="I226" s="184"/>
      <c r="J226" s="185"/>
    </row>
    <row r="227" spans="2:10" x14ac:dyDescent="0.2">
      <c r="B227" s="182"/>
      <c r="C227" s="183"/>
      <c r="D227" s="193"/>
      <c r="E227" s="184" t="s">
        <v>69</v>
      </c>
      <c r="F227" s="184"/>
      <c r="G227" s="184"/>
      <c r="H227" s="184"/>
      <c r="I227" s="184"/>
      <c r="J227" s="185"/>
    </row>
    <row r="228" spans="2:10" x14ac:dyDescent="0.2">
      <c r="B228" s="182"/>
      <c r="C228" s="183"/>
      <c r="D228" s="193"/>
      <c r="E228" s="184"/>
      <c r="F228" s="184"/>
      <c r="G228" s="184"/>
      <c r="H228" s="184"/>
      <c r="I228" s="184"/>
      <c r="J228" s="185"/>
    </row>
    <row r="229" spans="2:10" x14ac:dyDescent="0.2">
      <c r="B229" s="182"/>
      <c r="C229" s="183"/>
      <c r="D229" s="193"/>
      <c r="E229" s="184" t="s">
        <v>68</v>
      </c>
      <c r="F229" s="184"/>
      <c r="G229" s="184"/>
      <c r="H229" s="184"/>
      <c r="I229" s="184"/>
      <c r="J229" s="185"/>
    </row>
    <row r="230" spans="2:10" x14ac:dyDescent="0.2">
      <c r="B230" s="182"/>
      <c r="C230" s="183"/>
      <c r="D230" s="193"/>
      <c r="E230" s="184" t="s">
        <v>67</v>
      </c>
      <c r="F230" s="184"/>
      <c r="G230" s="184"/>
      <c r="H230" s="184"/>
      <c r="I230" s="184"/>
      <c r="J230" s="185"/>
    </row>
    <row r="231" spans="2:10" x14ac:dyDescent="0.2">
      <c r="B231" s="182"/>
      <c r="C231" s="183"/>
      <c r="D231" s="193"/>
      <c r="E231" s="184" t="s">
        <v>66</v>
      </c>
      <c r="F231" s="184"/>
      <c r="G231" s="184"/>
      <c r="H231" s="184"/>
      <c r="I231" s="184"/>
      <c r="J231" s="185"/>
    </row>
    <row r="232" spans="2:10" x14ac:dyDescent="0.2">
      <c r="B232" s="182"/>
      <c r="C232" s="183"/>
      <c r="D232" s="193"/>
      <c r="E232" s="184" t="s">
        <v>65</v>
      </c>
      <c r="F232" s="184"/>
      <c r="G232" s="184"/>
      <c r="H232" s="184"/>
      <c r="I232" s="184"/>
      <c r="J232" s="185"/>
    </row>
    <row r="233" spans="2:10" x14ac:dyDescent="0.2">
      <c r="B233" s="182"/>
      <c r="C233" s="183"/>
      <c r="D233" s="193"/>
      <c r="E233" s="184"/>
      <c r="F233" s="184"/>
      <c r="G233" s="184"/>
      <c r="H233" s="184"/>
      <c r="I233" s="184"/>
      <c r="J233" s="185"/>
    </row>
    <row r="234" spans="2:10" x14ac:dyDescent="0.2">
      <c r="B234" s="182"/>
      <c r="C234" s="183"/>
      <c r="D234" s="193" t="s">
        <v>64</v>
      </c>
      <c r="E234" s="184" t="s">
        <v>63</v>
      </c>
      <c r="F234" s="184"/>
      <c r="G234" s="184"/>
      <c r="H234" s="184"/>
      <c r="I234" s="184"/>
      <c r="J234" s="185"/>
    </row>
    <row r="235" spans="2:10" x14ac:dyDescent="0.2">
      <c r="B235" s="182"/>
      <c r="C235" s="183"/>
      <c r="D235" s="193"/>
      <c r="E235" s="184" t="s">
        <v>62</v>
      </c>
      <c r="F235" s="184"/>
      <c r="G235" s="184"/>
      <c r="H235" s="184"/>
      <c r="I235" s="184"/>
      <c r="J235" s="185"/>
    </row>
    <row r="236" spans="2:10" x14ac:dyDescent="0.2">
      <c r="B236" s="182"/>
      <c r="C236" s="183"/>
      <c r="D236" s="193"/>
      <c r="E236" s="184"/>
      <c r="F236" s="184"/>
      <c r="G236" s="184"/>
      <c r="H236" s="184"/>
      <c r="I236" s="184"/>
      <c r="J236" s="185"/>
    </row>
    <row r="237" spans="2:10" x14ac:dyDescent="0.2">
      <c r="B237" s="182"/>
      <c r="C237" s="183"/>
      <c r="D237" s="193" t="s">
        <v>61</v>
      </c>
      <c r="E237" s="184" t="s">
        <v>60</v>
      </c>
      <c r="F237" s="184"/>
      <c r="G237" s="184"/>
      <c r="H237" s="184"/>
      <c r="I237" s="184"/>
      <c r="J237" s="185"/>
    </row>
    <row r="238" spans="2:10" x14ac:dyDescent="0.2">
      <c r="B238" s="182"/>
      <c r="C238" s="183"/>
      <c r="D238" s="193"/>
      <c r="E238" s="184" t="s">
        <v>59</v>
      </c>
      <c r="F238" s="184"/>
      <c r="G238" s="184"/>
      <c r="H238" s="184"/>
      <c r="I238" s="184"/>
      <c r="J238" s="185"/>
    </row>
    <row r="239" spans="2:10" x14ac:dyDescent="0.2">
      <c r="B239" s="182"/>
      <c r="C239" s="183"/>
      <c r="D239" s="193"/>
      <c r="E239" s="184" t="s">
        <v>58</v>
      </c>
      <c r="F239" s="184"/>
      <c r="G239" s="184"/>
      <c r="H239" s="184"/>
      <c r="I239" s="184"/>
      <c r="J239" s="185"/>
    </row>
    <row r="240" spans="2:10" x14ac:dyDescent="0.2">
      <c r="B240" s="182"/>
      <c r="C240" s="183"/>
      <c r="D240" s="193"/>
      <c r="E240" s="184"/>
      <c r="F240" s="184"/>
      <c r="G240" s="184"/>
      <c r="H240" s="184"/>
      <c r="I240" s="184"/>
      <c r="J240" s="185"/>
    </row>
    <row r="241" spans="2:10" x14ac:dyDescent="0.2">
      <c r="B241" s="182"/>
      <c r="C241" s="183"/>
      <c r="D241" s="193" t="s">
        <v>57</v>
      </c>
      <c r="E241" s="184" t="s">
        <v>56</v>
      </c>
      <c r="F241" s="184"/>
      <c r="G241" s="184"/>
      <c r="H241" s="184"/>
      <c r="I241" s="184"/>
      <c r="J241" s="185"/>
    </row>
    <row r="242" spans="2:10" x14ac:dyDescent="0.2">
      <c r="B242" s="182"/>
      <c r="C242" s="183"/>
      <c r="D242" s="193"/>
      <c r="E242" s="196" t="s">
        <v>55</v>
      </c>
      <c r="F242" s="184"/>
      <c r="G242" s="184"/>
      <c r="H242" s="184"/>
      <c r="I242" s="184"/>
      <c r="J242" s="185"/>
    </row>
    <row r="243" spans="2:10" x14ac:dyDescent="0.2">
      <c r="B243" s="182"/>
      <c r="C243" s="183"/>
      <c r="D243" s="193"/>
      <c r="E243" s="184" t="s">
        <v>54</v>
      </c>
      <c r="F243" s="184"/>
      <c r="G243" s="184"/>
      <c r="H243" s="184"/>
      <c r="I243" s="184"/>
      <c r="J243" s="185"/>
    </row>
    <row r="244" spans="2:10" x14ac:dyDescent="0.2">
      <c r="B244" s="182"/>
      <c r="C244" s="183"/>
      <c r="D244" s="193"/>
      <c r="E244" s="184" t="s">
        <v>53</v>
      </c>
      <c r="F244" s="184"/>
      <c r="G244" s="184"/>
      <c r="H244" s="184"/>
      <c r="I244" s="184"/>
      <c r="J244" s="185"/>
    </row>
    <row r="245" spans="2:10" x14ac:dyDescent="0.2">
      <c r="B245" s="182"/>
      <c r="C245" s="183"/>
      <c r="D245" s="193"/>
      <c r="E245" s="184" t="s">
        <v>52</v>
      </c>
      <c r="F245" s="184"/>
      <c r="G245" s="184"/>
      <c r="H245" s="184"/>
      <c r="I245" s="184"/>
      <c r="J245" s="185"/>
    </row>
    <row r="246" spans="2:10" x14ac:dyDescent="0.2">
      <c r="B246" s="182"/>
      <c r="C246" s="183"/>
      <c r="D246" s="193"/>
      <c r="E246" s="184" t="s">
        <v>51</v>
      </c>
      <c r="F246" s="184"/>
      <c r="G246" s="184"/>
      <c r="H246" s="184"/>
      <c r="I246" s="184"/>
      <c r="J246" s="185"/>
    </row>
    <row r="247" spans="2:10" x14ac:dyDescent="0.2">
      <c r="B247" s="182"/>
      <c r="C247" s="183"/>
      <c r="D247" s="193"/>
      <c r="E247" s="184"/>
      <c r="F247" s="184"/>
      <c r="G247" s="184"/>
      <c r="H247" s="184"/>
      <c r="I247" s="184"/>
      <c r="J247" s="185"/>
    </row>
    <row r="248" spans="2:10" x14ac:dyDescent="0.2">
      <c r="B248" s="182"/>
      <c r="C248" s="183"/>
      <c r="D248" s="193" t="s">
        <v>50</v>
      </c>
      <c r="E248" s="184" t="s">
        <v>49</v>
      </c>
      <c r="F248" s="184"/>
      <c r="G248" s="184"/>
      <c r="H248" s="184"/>
      <c r="I248" s="184"/>
      <c r="J248" s="185"/>
    </row>
    <row r="249" spans="2:10" x14ac:dyDescent="0.2">
      <c r="B249" s="182"/>
      <c r="C249" s="183"/>
      <c r="D249" s="193"/>
      <c r="E249" s="184" t="s">
        <v>48</v>
      </c>
      <c r="F249" s="184"/>
      <c r="G249" s="184"/>
      <c r="H249" s="184"/>
      <c r="I249" s="184"/>
      <c r="J249" s="185"/>
    </row>
    <row r="250" spans="2:10" x14ac:dyDescent="0.2">
      <c r="B250" s="182"/>
      <c r="C250" s="183"/>
      <c r="D250" s="193"/>
      <c r="E250" s="184" t="s">
        <v>47</v>
      </c>
      <c r="F250" s="184"/>
      <c r="G250" s="184"/>
      <c r="H250" s="184"/>
      <c r="I250" s="184"/>
      <c r="J250" s="185"/>
    </row>
    <row r="251" spans="2:10" x14ac:dyDescent="0.2">
      <c r="B251" s="182"/>
      <c r="C251" s="183"/>
      <c r="D251" s="193"/>
      <c r="E251" s="184" t="s">
        <v>46</v>
      </c>
      <c r="F251" s="184"/>
      <c r="G251" s="184"/>
      <c r="H251" s="184"/>
      <c r="I251" s="184"/>
      <c r="J251" s="185"/>
    </row>
    <row r="252" spans="2:10" x14ac:dyDescent="0.2">
      <c r="B252" s="182"/>
      <c r="C252" s="183"/>
      <c r="D252" s="193"/>
      <c r="E252" s="184" t="s">
        <v>45</v>
      </c>
      <c r="F252" s="184"/>
      <c r="G252" s="184"/>
      <c r="H252" s="184"/>
      <c r="I252" s="184"/>
      <c r="J252" s="185"/>
    </row>
    <row r="253" spans="2:10" x14ac:dyDescent="0.2">
      <c r="B253" s="182"/>
      <c r="C253" s="183"/>
      <c r="D253" s="193"/>
      <c r="E253" s="184"/>
      <c r="F253" s="184"/>
      <c r="G253" s="184"/>
      <c r="H253" s="184"/>
      <c r="I253" s="184"/>
      <c r="J253" s="185"/>
    </row>
    <row r="254" spans="2:10" x14ac:dyDescent="0.2">
      <c r="B254" s="182"/>
      <c r="C254" s="192" t="s">
        <v>36</v>
      </c>
      <c r="D254" s="193"/>
      <c r="E254" s="184" t="s">
        <v>44</v>
      </c>
      <c r="F254" s="184"/>
      <c r="G254" s="184"/>
      <c r="H254" s="184"/>
      <c r="I254" s="184"/>
      <c r="J254" s="185"/>
    </row>
    <row r="255" spans="2:10" x14ac:dyDescent="0.2">
      <c r="B255" s="182"/>
      <c r="C255" s="183"/>
      <c r="D255" s="193"/>
      <c r="E255" s="184" t="s">
        <v>43</v>
      </c>
      <c r="F255" s="184"/>
      <c r="G255" s="184"/>
      <c r="H255" s="184"/>
      <c r="I255" s="184"/>
      <c r="J255" s="185"/>
    </row>
    <row r="256" spans="2:10" x14ac:dyDescent="0.2">
      <c r="B256" s="182"/>
      <c r="C256" s="183"/>
      <c r="D256" s="193"/>
      <c r="E256" s="184" t="s">
        <v>42</v>
      </c>
      <c r="F256" s="184"/>
      <c r="G256" s="184"/>
      <c r="H256" s="184"/>
      <c r="I256" s="184"/>
      <c r="J256" s="185"/>
    </row>
    <row r="257" spans="2:10" x14ac:dyDescent="0.2">
      <c r="B257" s="182"/>
      <c r="C257" s="183"/>
      <c r="D257" s="193"/>
      <c r="E257" s="184" t="s">
        <v>41</v>
      </c>
      <c r="F257" s="184"/>
      <c r="G257" s="184"/>
      <c r="H257" s="184"/>
      <c r="I257" s="184"/>
      <c r="J257" s="185"/>
    </row>
    <row r="258" spans="2:10" x14ac:dyDescent="0.2">
      <c r="B258" s="182"/>
      <c r="C258" s="183"/>
      <c r="D258" s="193"/>
      <c r="E258" s="184" t="s">
        <v>40</v>
      </c>
      <c r="F258" s="184"/>
      <c r="G258" s="184"/>
      <c r="H258" s="184"/>
      <c r="I258" s="184"/>
      <c r="J258" s="185"/>
    </row>
    <row r="259" spans="2:10" x14ac:dyDescent="0.2">
      <c r="B259" s="182"/>
      <c r="C259" s="183"/>
      <c r="D259" s="193"/>
      <c r="E259" s="184" t="s">
        <v>39</v>
      </c>
      <c r="F259" s="184"/>
      <c r="G259" s="184"/>
      <c r="H259" s="184"/>
      <c r="I259" s="184"/>
      <c r="J259" s="185"/>
    </row>
    <row r="260" spans="2:10" x14ac:dyDescent="0.2">
      <c r="B260" s="182"/>
      <c r="C260" s="183"/>
      <c r="D260" s="193"/>
      <c r="E260" s="184" t="s">
        <v>38</v>
      </c>
      <c r="F260" s="184"/>
      <c r="G260" s="184"/>
      <c r="H260" s="184"/>
      <c r="I260" s="184"/>
      <c r="J260" s="185"/>
    </row>
    <row r="261" spans="2:10" x14ac:dyDescent="0.2">
      <c r="B261" s="182"/>
      <c r="C261" s="183"/>
      <c r="D261" s="193"/>
      <c r="E261" s="184" t="s">
        <v>37</v>
      </c>
      <c r="F261" s="184"/>
      <c r="G261" s="184"/>
      <c r="H261" s="184"/>
      <c r="I261" s="184"/>
      <c r="J261" s="185"/>
    </row>
    <row r="262" spans="2:10" x14ac:dyDescent="0.2">
      <c r="B262" s="182"/>
      <c r="C262" s="183"/>
      <c r="D262" s="193"/>
      <c r="E262" s="184"/>
      <c r="F262" s="184"/>
      <c r="G262" s="184"/>
      <c r="H262" s="184"/>
      <c r="I262" s="184"/>
      <c r="J262" s="185"/>
    </row>
    <row r="263" spans="2:10" x14ac:dyDescent="0.2">
      <c r="B263" s="182"/>
      <c r="C263" s="192" t="s">
        <v>36</v>
      </c>
      <c r="D263" s="193"/>
      <c r="E263" s="184" t="s">
        <v>35</v>
      </c>
      <c r="F263" s="184"/>
      <c r="G263" s="184"/>
      <c r="H263" s="184"/>
      <c r="I263" s="184"/>
      <c r="J263" s="185"/>
    </row>
    <row r="264" spans="2:10" x14ac:dyDescent="0.2">
      <c r="B264" s="182"/>
      <c r="C264" s="183"/>
      <c r="D264" s="193"/>
      <c r="E264" s="184" t="s">
        <v>34</v>
      </c>
      <c r="F264" s="184"/>
      <c r="G264" s="184"/>
      <c r="H264" s="184"/>
      <c r="I264" s="184"/>
      <c r="J264" s="185"/>
    </row>
    <row r="265" spans="2:10" x14ac:dyDescent="0.2">
      <c r="B265" s="182"/>
      <c r="C265" s="183"/>
      <c r="D265" s="193"/>
      <c r="E265" s="184" t="s">
        <v>33</v>
      </c>
      <c r="F265" s="184"/>
      <c r="G265" s="184"/>
      <c r="H265" s="184"/>
      <c r="I265" s="184"/>
      <c r="J265" s="185"/>
    </row>
    <row r="266" spans="2:10" x14ac:dyDescent="0.2">
      <c r="B266" s="182"/>
      <c r="C266" s="183"/>
      <c r="D266" s="193"/>
      <c r="E266" s="184" t="s">
        <v>32</v>
      </c>
      <c r="F266" s="184"/>
      <c r="G266" s="184"/>
      <c r="H266" s="184"/>
      <c r="I266" s="184"/>
      <c r="J266" s="185"/>
    </row>
    <row r="267" spans="2:10" x14ac:dyDescent="0.2">
      <c r="B267" s="182"/>
      <c r="C267" s="183"/>
      <c r="D267" s="193"/>
      <c r="E267" s="184"/>
      <c r="F267" s="184"/>
      <c r="G267" s="184"/>
      <c r="H267" s="184"/>
      <c r="I267" s="184"/>
      <c r="J267" s="185"/>
    </row>
    <row r="268" spans="2:10" x14ac:dyDescent="0.2">
      <c r="B268" s="182"/>
      <c r="C268" s="183" t="s">
        <v>31</v>
      </c>
      <c r="D268" s="184"/>
      <c r="E268" s="184" t="s">
        <v>30</v>
      </c>
      <c r="F268" s="184"/>
      <c r="G268" s="184"/>
      <c r="H268" s="184"/>
      <c r="I268" s="184"/>
      <c r="J268" s="185"/>
    </row>
    <row r="269" spans="2:10" x14ac:dyDescent="0.2">
      <c r="B269" s="182"/>
      <c r="C269" s="183"/>
      <c r="D269" s="184"/>
      <c r="E269" s="184" t="s">
        <v>253</v>
      </c>
      <c r="F269" s="184"/>
      <c r="G269" s="184"/>
      <c r="H269" s="184"/>
      <c r="I269" s="184"/>
      <c r="J269" s="185"/>
    </row>
    <row r="270" spans="2:10" x14ac:dyDescent="0.2">
      <c r="B270" s="182"/>
      <c r="C270" s="183"/>
      <c r="D270" s="184"/>
      <c r="E270" s="184" t="s">
        <v>29</v>
      </c>
      <c r="F270" s="184"/>
      <c r="G270" s="184"/>
      <c r="H270" s="184"/>
      <c r="I270" s="184"/>
      <c r="J270" s="185"/>
    </row>
    <row r="271" spans="2:10" x14ac:dyDescent="0.2">
      <c r="B271" s="182"/>
      <c r="C271" s="183"/>
      <c r="D271" s="184"/>
      <c r="E271" s="184"/>
      <c r="F271" s="184"/>
      <c r="G271" s="184"/>
      <c r="H271" s="184"/>
      <c r="I271" s="184"/>
      <c r="J271" s="185"/>
    </row>
    <row r="272" spans="2:10" x14ac:dyDescent="0.2">
      <c r="B272" s="182"/>
      <c r="C272" s="183"/>
      <c r="D272" s="184"/>
      <c r="E272" s="184"/>
      <c r="F272" s="184"/>
      <c r="G272" s="184"/>
      <c r="H272" s="184"/>
      <c r="I272" s="184"/>
      <c r="J272" s="185"/>
    </row>
    <row r="273" spans="2:10" x14ac:dyDescent="0.2">
      <c r="B273" s="182"/>
      <c r="C273" s="183"/>
      <c r="D273" s="184"/>
      <c r="E273" s="184"/>
      <c r="F273" s="184"/>
      <c r="G273" s="184"/>
      <c r="H273" s="184"/>
      <c r="I273" s="184"/>
      <c r="J273" s="185"/>
    </row>
    <row r="274" spans="2:10" x14ac:dyDescent="0.2">
      <c r="B274" s="197"/>
      <c r="C274" s="198"/>
      <c r="D274" s="199"/>
      <c r="E274" s="199"/>
      <c r="F274" s="199"/>
      <c r="G274" s="199"/>
      <c r="H274" s="199"/>
      <c r="I274" s="199"/>
      <c r="J274" s="200"/>
    </row>
  </sheetData>
  <sheetProtection algorithmName="SHA-512" hashValue="lwf5cFCDNaU8XQoZcRYDYIYcb3GeB0b3d5peTIX3BPR2lZ4l8dlrZnwimk2FZ9+j8zp8H1MtJIKxg3mYeqxm0g==" saltValue="AoQxaxf9z+y5nR4PojyEeA==" spinCount="100000" sheet="1" objects="1" scenarios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blackAndWhite="1" horizontalDpi="300" verticalDpi="300" r:id="rId1"/>
  <headerFooter alignWithMargins="0">
    <oddHeader>&amp;C&amp;"Calibri,Standard"&amp;A Seite &amp;P/&amp;N</oddHeader>
    <oddFooter xml:space="preserve">&amp;C&amp;"Calibri,Standard"© Auvista Verlag, München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7"/>
  <sheetViews>
    <sheetView showGridLines="0" showRowColHeaders="0" workbookViewId="0"/>
  </sheetViews>
  <sheetFormatPr baseColWidth="10" defaultRowHeight="12.75" x14ac:dyDescent="0.2"/>
  <cols>
    <col min="1" max="1" width="11" style="149"/>
    <col min="2" max="2" width="2.375" style="149" customWidth="1"/>
    <col min="3" max="3" width="11.125" style="162" customWidth="1"/>
    <col min="4" max="4" width="12.875" style="17" customWidth="1"/>
    <col min="5" max="5" width="6.75" style="17" customWidth="1"/>
    <col min="6" max="6" width="11" style="17"/>
    <col min="7" max="7" width="18.125" style="17" customWidth="1"/>
    <col min="8" max="8" width="35.625" style="17" customWidth="1"/>
    <col min="9" max="9" width="3.25" style="149" customWidth="1"/>
    <col min="10" max="16384" width="11" style="149"/>
  </cols>
  <sheetData>
    <row r="1" spans="1:9" x14ac:dyDescent="0.2">
      <c r="A1" s="132" t="s">
        <v>28</v>
      </c>
    </row>
    <row r="2" spans="1:9" ht="6" customHeight="1" x14ac:dyDescent="0.2">
      <c r="B2" s="139"/>
      <c r="C2" s="140"/>
      <c r="D2" s="96"/>
      <c r="E2" s="96"/>
      <c r="F2" s="96"/>
      <c r="G2" s="141"/>
      <c r="H2" s="96"/>
      <c r="I2" s="143"/>
    </row>
    <row r="3" spans="1:9" ht="15.75" x14ac:dyDescent="0.25">
      <c r="B3" s="144"/>
      <c r="C3" s="90" t="s">
        <v>19</v>
      </c>
      <c r="D3" s="172" t="s">
        <v>18</v>
      </c>
      <c r="E3" s="15"/>
      <c r="F3" s="15"/>
      <c r="G3" s="100" t="s">
        <v>245</v>
      </c>
      <c r="H3" s="15"/>
      <c r="I3" s="146"/>
    </row>
    <row r="4" spans="1:9" ht="39.950000000000003" customHeight="1" x14ac:dyDescent="0.7">
      <c r="B4" s="144"/>
      <c r="C4" s="92" t="s">
        <v>16</v>
      </c>
      <c r="D4" s="92" t="s">
        <v>14</v>
      </c>
      <c r="E4" s="147"/>
      <c r="F4" s="15"/>
      <c r="G4" s="103" t="s">
        <v>243</v>
      </c>
      <c r="H4" s="15"/>
      <c r="I4" s="146"/>
    </row>
    <row r="5" spans="1:9" ht="23.25" x14ac:dyDescent="0.35">
      <c r="B5" s="144"/>
      <c r="C5" s="93" t="s">
        <v>12</v>
      </c>
      <c r="D5" s="91" t="s">
        <v>10</v>
      </c>
      <c r="E5" s="148"/>
      <c r="F5" s="15"/>
      <c r="G5" s="129" t="s">
        <v>250</v>
      </c>
      <c r="H5" s="15"/>
      <c r="I5" s="146"/>
    </row>
    <row r="6" spans="1:9" ht="15.75" x14ac:dyDescent="0.25">
      <c r="B6" s="144"/>
      <c r="C6" s="107"/>
      <c r="D6" s="15"/>
      <c r="E6" s="148"/>
      <c r="F6" s="15"/>
      <c r="G6" s="150"/>
      <c r="H6" s="15"/>
      <c r="I6" s="146"/>
    </row>
    <row r="7" spans="1:9" ht="51" x14ac:dyDescent="0.4">
      <c r="B7" s="144"/>
      <c r="C7" s="164"/>
      <c r="D7" s="165" t="s">
        <v>208</v>
      </c>
      <c r="E7" s="145"/>
      <c r="F7" s="145"/>
      <c r="G7" s="298" t="s">
        <v>207</v>
      </c>
      <c r="H7" s="166" t="s">
        <v>206</v>
      </c>
      <c r="I7" s="146"/>
    </row>
    <row r="8" spans="1:9" x14ac:dyDescent="0.2">
      <c r="B8" s="144"/>
      <c r="C8" s="145"/>
      <c r="D8" s="167"/>
      <c r="E8" s="145"/>
      <c r="F8" s="145"/>
      <c r="G8" s="145"/>
      <c r="H8" s="168"/>
      <c r="I8" s="146"/>
    </row>
    <row r="9" spans="1:9" x14ac:dyDescent="0.2">
      <c r="B9" s="144"/>
      <c r="C9" s="145"/>
      <c r="D9" s="167"/>
      <c r="E9" s="145"/>
      <c r="F9" s="145"/>
      <c r="G9" s="145"/>
      <c r="H9" s="168"/>
      <c r="I9" s="146"/>
    </row>
    <row r="10" spans="1:9" ht="51" x14ac:dyDescent="0.4">
      <c r="B10" s="144"/>
      <c r="C10" s="164"/>
      <c r="D10" s="165" t="s">
        <v>205</v>
      </c>
      <c r="E10" s="145"/>
      <c r="F10" s="145"/>
      <c r="G10" s="298" t="s">
        <v>204</v>
      </c>
      <c r="H10" s="166" t="s">
        <v>328</v>
      </c>
      <c r="I10" s="146"/>
    </row>
    <row r="11" spans="1:9" x14ac:dyDescent="0.2">
      <c r="B11" s="144"/>
      <c r="C11" s="145"/>
      <c r="D11" s="167"/>
      <c r="E11" s="145"/>
      <c r="F11" s="145"/>
      <c r="G11" s="145"/>
      <c r="H11" s="145"/>
      <c r="I11" s="146"/>
    </row>
    <row r="12" spans="1:9" x14ac:dyDescent="0.2">
      <c r="B12" s="144"/>
      <c r="C12" s="145"/>
      <c r="D12" s="167"/>
      <c r="E12" s="145"/>
      <c r="F12" s="145"/>
      <c r="G12" s="145"/>
      <c r="H12" s="145"/>
      <c r="I12" s="146"/>
    </row>
    <row r="13" spans="1:9" ht="38.25" x14ac:dyDescent="0.4">
      <c r="B13" s="144"/>
      <c r="C13" s="164"/>
      <c r="D13" s="165" t="s">
        <v>203</v>
      </c>
      <c r="E13" s="145"/>
      <c r="F13" s="145"/>
      <c r="G13" s="299">
        <f>0.93</f>
        <v>0.93</v>
      </c>
      <c r="H13" s="166" t="s">
        <v>329</v>
      </c>
      <c r="I13" s="146"/>
    </row>
    <row r="14" spans="1:9" x14ac:dyDescent="0.2">
      <c r="B14" s="144"/>
      <c r="C14" s="145"/>
      <c r="D14" s="145"/>
      <c r="E14" s="145"/>
      <c r="F14" s="145"/>
      <c r="G14" s="145"/>
      <c r="H14" s="145"/>
      <c r="I14" s="146"/>
    </row>
    <row r="15" spans="1:9" x14ac:dyDescent="0.2">
      <c r="B15" s="144"/>
      <c r="C15" s="145"/>
      <c r="D15" s="145"/>
      <c r="E15" s="145"/>
      <c r="F15" s="145"/>
      <c r="G15" s="145"/>
      <c r="H15" s="145"/>
      <c r="I15" s="146"/>
    </row>
    <row r="16" spans="1:9" x14ac:dyDescent="0.2">
      <c r="B16" s="169"/>
      <c r="C16" s="170"/>
      <c r="D16" s="170"/>
      <c r="E16" s="170"/>
      <c r="F16" s="170"/>
      <c r="G16" s="170"/>
      <c r="H16" s="170"/>
      <c r="I16" s="171"/>
    </row>
    <row r="17" s="149" customFormat="1" x14ac:dyDescent="0.2"/>
    <row r="18" s="149" customFormat="1" x14ac:dyDescent="0.2"/>
    <row r="19" s="149" customFormat="1" x14ac:dyDescent="0.2"/>
    <row r="20" s="149" customFormat="1" x14ac:dyDescent="0.2"/>
    <row r="21" s="149" customFormat="1" x14ac:dyDescent="0.2"/>
    <row r="22" s="149" customFormat="1" x14ac:dyDescent="0.2"/>
    <row r="23" s="149" customFormat="1" x14ac:dyDescent="0.2"/>
    <row r="24" s="149" customFormat="1" x14ac:dyDescent="0.2"/>
    <row r="25" s="149" customFormat="1" x14ac:dyDescent="0.2"/>
    <row r="26" s="149" customFormat="1" x14ac:dyDescent="0.2"/>
    <row r="27" s="149" customFormat="1" x14ac:dyDescent="0.2"/>
    <row r="28" s="149" customFormat="1" x14ac:dyDescent="0.2"/>
    <row r="29" s="149" customFormat="1" x14ac:dyDescent="0.2"/>
    <row r="30" s="149" customFormat="1" x14ac:dyDescent="0.2"/>
    <row r="31" s="149" customFormat="1" x14ac:dyDescent="0.2"/>
    <row r="32" s="149" customFormat="1" x14ac:dyDescent="0.2"/>
    <row r="33" s="149" customFormat="1" x14ac:dyDescent="0.2"/>
    <row r="34" s="149" customFormat="1" x14ac:dyDescent="0.2"/>
    <row r="35" s="149" customFormat="1" x14ac:dyDescent="0.2"/>
    <row r="36" s="149" customFormat="1" x14ac:dyDescent="0.2"/>
    <row r="37" s="149" customFormat="1" x14ac:dyDescent="0.2"/>
    <row r="38" s="149" customFormat="1" x14ac:dyDescent="0.2"/>
    <row r="39" s="149" customFormat="1" x14ac:dyDescent="0.2"/>
    <row r="40" s="149" customFormat="1" x14ac:dyDescent="0.2"/>
    <row r="41" s="149" customFormat="1" x14ac:dyDescent="0.2"/>
    <row r="42" s="149" customFormat="1" x14ac:dyDescent="0.2"/>
    <row r="43" s="149" customFormat="1" x14ac:dyDescent="0.2"/>
    <row r="44" s="149" customFormat="1" x14ac:dyDescent="0.2"/>
    <row r="45" s="149" customFormat="1" x14ac:dyDescent="0.2"/>
    <row r="46" s="149" customFormat="1" x14ac:dyDescent="0.2"/>
    <row r="47" s="149" customFormat="1" x14ac:dyDescent="0.2"/>
    <row r="48" s="149" customFormat="1" x14ac:dyDescent="0.2"/>
    <row r="49" s="149" customFormat="1" x14ac:dyDescent="0.2"/>
    <row r="50" s="149" customFormat="1" x14ac:dyDescent="0.2"/>
    <row r="51" s="149" customFormat="1" x14ac:dyDescent="0.2"/>
    <row r="52" s="149" customFormat="1" x14ac:dyDescent="0.2"/>
    <row r="53" s="149" customFormat="1" x14ac:dyDescent="0.2"/>
    <row r="54" s="149" customFormat="1" x14ac:dyDescent="0.2"/>
    <row r="55" s="149" customFormat="1" x14ac:dyDescent="0.2"/>
    <row r="56" s="149" customFormat="1" x14ac:dyDescent="0.2"/>
    <row r="57" s="149" customFormat="1" x14ac:dyDescent="0.2"/>
    <row r="58" s="149" customFormat="1" x14ac:dyDescent="0.2"/>
    <row r="59" s="149" customFormat="1" x14ac:dyDescent="0.2"/>
    <row r="60" s="149" customFormat="1" x14ac:dyDescent="0.2"/>
    <row r="61" s="149" customFormat="1" x14ac:dyDescent="0.2"/>
    <row r="62" s="149" customFormat="1" x14ac:dyDescent="0.2"/>
    <row r="63" s="149" customFormat="1" x14ac:dyDescent="0.2"/>
    <row r="64" s="149" customFormat="1" x14ac:dyDescent="0.2"/>
    <row r="65" s="149" customFormat="1" x14ac:dyDescent="0.2"/>
    <row r="66" s="149" customFormat="1" x14ac:dyDescent="0.2"/>
    <row r="67" s="149" customFormat="1" x14ac:dyDescent="0.2"/>
    <row r="68" s="149" customFormat="1" x14ac:dyDescent="0.2"/>
    <row r="69" s="149" customFormat="1" x14ac:dyDescent="0.2"/>
    <row r="70" s="149" customFormat="1" x14ac:dyDescent="0.2"/>
    <row r="71" s="149" customFormat="1" x14ac:dyDescent="0.2"/>
    <row r="72" s="149" customFormat="1" x14ac:dyDescent="0.2"/>
    <row r="73" s="149" customFormat="1" x14ac:dyDescent="0.2"/>
    <row r="74" s="149" customFormat="1" x14ac:dyDescent="0.2"/>
    <row r="75" s="149" customFormat="1" x14ac:dyDescent="0.2"/>
    <row r="76" s="149" customFormat="1" x14ac:dyDescent="0.2"/>
    <row r="77" s="149" customFormat="1" x14ac:dyDescent="0.2"/>
  </sheetData>
  <sheetProtection algorithmName="SHA-512" hashValue="4m3GHgRy6r2dU355Mqhsdk6EmDm9tAZOFBD8BooIYh5Xu6zW2LkCFzBC/BjNBhntitG8T0UQAU3R3vgc0H/CYw==" saltValue="AWrDw3PB9DNXHwLD3DOiIg==" spinCount="100000" sheet="1" objects="1" scenarios="1"/>
  <conditionalFormatting sqref="D78:E65537 G78:G65537">
    <cfRule type="cellIs" dxfId="14" priority="2" stopIfTrue="1" operator="greaterThan">
      <formula>0</formula>
    </cfRule>
  </conditionalFormatting>
  <conditionalFormatting sqref="F78:F65537 H78:H65537">
    <cfRule type="cellIs" dxfId="13" priority="1" stopIfTrue="1" operator="greaterThan">
      <formula>0</formula>
    </cfRule>
  </conditionalFormatting>
  <hyperlinks>
    <hyperlink ref="C3" location="Info!A7" display="Info" xr:uid="{00000000-0004-0000-0200-000000000000}"/>
    <hyperlink ref="C5" location="'Ein Blick'!A1" display="'Ein Blick'!A1" xr:uid="{00000000-0004-0000-0200-000001000000}"/>
    <hyperlink ref="C4" location="'Kurs-Eingabe'!A1" display="'Kurs-Eingabe'!A1" xr:uid="{00000000-0004-0000-0200-000002000000}"/>
    <hyperlink ref="D4" location="'Analyse u Kalkulation'!A1" display="'Analyse u Kalkulation'!A1" xr:uid="{00000000-0004-0000-0200-000003000000}"/>
    <hyperlink ref="D5" location="umgerechnet!A1" display="umgerechnet!A1" xr:uid="{00000000-0004-0000-0200-000004000000}"/>
  </hyperlinks>
  <printOptions horizontalCentered="1" gridLines="1"/>
  <pageMargins left="0.39370078740157483" right="0.39370078740157483" top="0.59055118110236227" bottom="0.98425196850393704" header="0.31496062992125984" footer="0.51181102362204722"/>
  <pageSetup paperSize="9" orientation="landscape" horizontalDpi="300" verticalDpi="300" r:id="rId1"/>
  <headerFooter alignWithMargins="0">
    <oddHeader>&amp;R&amp;D</oddHeader>
    <oddFooter xml:space="preserve">&amp;C&amp;"Calibri,Standard"&amp;F   © Auvista Verlag, München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65"/>
  <sheetViews>
    <sheetView showRowColHeaders="0" zoomScaleNormal="100" workbookViewId="0">
      <pane ySplit="10" topLeftCell="A11" activePane="bottomLeft" state="frozenSplit"/>
      <selection pane="bottomLeft" activeCell="C20" sqref="C20"/>
    </sheetView>
  </sheetViews>
  <sheetFormatPr baseColWidth="10" defaultRowHeight="12.75" x14ac:dyDescent="0.2"/>
  <cols>
    <col min="1" max="1" width="4.625" style="138" customWidth="1"/>
    <col min="2" max="2" width="2.375" style="138" customWidth="1"/>
    <col min="3" max="3" width="11.125" style="160" customWidth="1"/>
    <col min="4" max="8" width="10.125" style="45" customWidth="1"/>
    <col min="9" max="13" width="10.125" style="17" customWidth="1"/>
    <col min="14" max="15" width="3.25" style="149" customWidth="1"/>
    <col min="16" max="16" width="11" style="149"/>
    <col min="17" max="16384" width="11" style="138"/>
  </cols>
  <sheetData>
    <row r="1" spans="1:19" x14ac:dyDescent="0.2">
      <c r="A1" s="132" t="s">
        <v>28</v>
      </c>
      <c r="B1" s="133"/>
      <c r="C1" s="134"/>
      <c r="D1" s="135"/>
      <c r="E1" s="135"/>
      <c r="F1" s="135"/>
      <c r="G1" s="135"/>
      <c r="H1" s="135"/>
      <c r="I1" s="136"/>
      <c r="J1" s="136"/>
      <c r="K1" s="136"/>
      <c r="L1" s="136"/>
      <c r="M1" s="136"/>
      <c r="N1" s="137"/>
      <c r="O1" s="137"/>
      <c r="P1" s="137"/>
      <c r="Q1" s="133"/>
      <c r="R1" s="133"/>
      <c r="S1" s="133"/>
    </row>
    <row r="2" spans="1:19" x14ac:dyDescent="0.2">
      <c r="A2" s="133"/>
      <c r="B2" s="139"/>
      <c r="C2" s="140"/>
      <c r="D2" s="96"/>
      <c r="E2" s="96"/>
      <c r="F2" s="96"/>
      <c r="G2" s="96"/>
      <c r="H2" s="141"/>
      <c r="I2" s="276"/>
      <c r="J2" s="277"/>
      <c r="K2" s="277"/>
      <c r="L2" s="277"/>
      <c r="M2" s="277"/>
      <c r="N2" s="278"/>
      <c r="O2" s="279"/>
      <c r="P2" s="137"/>
      <c r="Q2" s="133"/>
      <c r="R2" s="133"/>
      <c r="S2" s="133"/>
    </row>
    <row r="3" spans="1:19" ht="15.75" x14ac:dyDescent="0.25">
      <c r="A3" s="133"/>
      <c r="B3" s="144"/>
      <c r="C3" s="90" t="s">
        <v>19</v>
      </c>
      <c r="D3" s="91" t="s">
        <v>18</v>
      </c>
      <c r="E3" s="15"/>
      <c r="F3" s="15"/>
      <c r="G3" s="15"/>
      <c r="H3" s="100" t="s">
        <v>245</v>
      </c>
      <c r="I3" s="280"/>
      <c r="J3" s="280"/>
      <c r="K3" s="280"/>
      <c r="L3" s="280"/>
      <c r="M3" s="280"/>
      <c r="N3" s="281"/>
      <c r="O3" s="282"/>
      <c r="P3" s="137"/>
      <c r="Q3" s="133"/>
      <c r="R3" s="133"/>
      <c r="S3" s="133"/>
    </row>
    <row r="4" spans="1:19" ht="39.950000000000003" customHeight="1" x14ac:dyDescent="0.7">
      <c r="A4" s="133"/>
      <c r="B4" s="144"/>
      <c r="C4" s="172" t="s">
        <v>16</v>
      </c>
      <c r="D4" s="92" t="s">
        <v>14</v>
      </c>
      <c r="E4" s="15"/>
      <c r="F4" s="147"/>
      <c r="G4" s="15"/>
      <c r="H4" s="103" t="s">
        <v>243</v>
      </c>
      <c r="I4" s="280"/>
      <c r="J4" s="280"/>
      <c r="K4" s="280"/>
      <c r="L4" s="280"/>
      <c r="M4" s="280"/>
      <c r="N4" s="281"/>
      <c r="O4" s="282"/>
      <c r="P4" s="137"/>
      <c r="Q4" s="133"/>
      <c r="R4" s="133"/>
      <c r="S4" s="133"/>
    </row>
    <row r="5" spans="1:19" s="149" customFormat="1" ht="23.25" x14ac:dyDescent="0.35">
      <c r="A5" s="137"/>
      <c r="B5" s="144"/>
      <c r="C5" s="90" t="s">
        <v>12</v>
      </c>
      <c r="D5" s="91" t="s">
        <v>10</v>
      </c>
      <c r="E5" s="15"/>
      <c r="F5" s="148"/>
      <c r="G5" s="15"/>
      <c r="H5" s="129" t="s">
        <v>250</v>
      </c>
      <c r="I5" s="280"/>
      <c r="J5" s="280"/>
      <c r="K5" s="280"/>
      <c r="L5" s="280"/>
      <c r="M5" s="280"/>
      <c r="N5" s="281"/>
      <c r="O5" s="282"/>
      <c r="P5" s="137"/>
      <c r="Q5" s="137"/>
      <c r="R5" s="137"/>
      <c r="S5" s="137"/>
    </row>
    <row r="6" spans="1:19" s="149" customFormat="1" ht="15.75" x14ac:dyDescent="0.25">
      <c r="A6" s="137"/>
      <c r="B6" s="144"/>
      <c r="C6" s="107"/>
      <c r="D6" s="15"/>
      <c r="E6" s="15"/>
      <c r="F6" s="145"/>
      <c r="G6" s="145"/>
      <c r="H6" s="150"/>
      <c r="I6" s="280"/>
      <c r="J6" s="280"/>
      <c r="K6" s="283" t="str">
        <f>IF(A!G7="","",CONCATENATE("Alle Angaben in ",A!G7))</f>
        <v>Alle Angaben in EUR</v>
      </c>
      <c r="L6" s="280"/>
      <c r="M6" s="280"/>
      <c r="N6" s="281"/>
      <c r="O6" s="282"/>
      <c r="P6" s="137"/>
      <c r="Q6" s="137"/>
      <c r="R6" s="137"/>
      <c r="S6" s="137"/>
    </row>
    <row r="7" spans="1:19" s="149" customFormat="1" ht="30" customHeight="1" x14ac:dyDescent="0.2">
      <c r="A7" s="137"/>
      <c r="B7" s="144"/>
      <c r="C7" s="151"/>
      <c r="D7" s="15"/>
      <c r="E7" s="15"/>
      <c r="F7" s="148"/>
      <c r="G7" s="15"/>
      <c r="H7" s="152" t="s">
        <v>249</v>
      </c>
      <c r="I7" s="280"/>
      <c r="J7" s="280"/>
      <c r="K7" s="280"/>
      <c r="L7" s="280"/>
      <c r="M7" s="280"/>
      <c r="N7" s="281"/>
      <c r="O7" s="282"/>
      <c r="P7" s="137"/>
      <c r="Q7" s="137"/>
      <c r="R7" s="137"/>
      <c r="S7" s="137"/>
    </row>
    <row r="8" spans="1:19" s="149" customFormat="1" x14ac:dyDescent="0.2">
      <c r="A8" s="137"/>
      <c r="B8" s="144"/>
      <c r="C8" s="153" t="s">
        <v>213</v>
      </c>
      <c r="D8" s="154" t="s">
        <v>212</v>
      </c>
      <c r="E8" s="155" t="s">
        <v>241</v>
      </c>
      <c r="F8" s="155"/>
      <c r="G8" s="155"/>
      <c r="H8" s="155"/>
      <c r="I8" s="286"/>
      <c r="J8" s="287"/>
      <c r="K8" s="287"/>
      <c r="L8" s="287"/>
      <c r="M8" s="288"/>
      <c r="N8" s="281"/>
      <c r="O8" s="282"/>
      <c r="P8" s="137"/>
      <c r="Q8" s="137"/>
      <c r="R8" s="137"/>
      <c r="S8" s="137"/>
    </row>
    <row r="9" spans="1:19" x14ac:dyDescent="0.2">
      <c r="A9" s="133"/>
      <c r="B9" s="274"/>
      <c r="C9" s="156" t="s">
        <v>211</v>
      </c>
      <c r="D9" s="157">
        <v>1</v>
      </c>
      <c r="E9" s="157">
        <v>2</v>
      </c>
      <c r="F9" s="157">
        <v>3</v>
      </c>
      <c r="G9" s="157">
        <v>4</v>
      </c>
      <c r="H9" s="157">
        <v>5</v>
      </c>
      <c r="I9" s="284">
        <v>6</v>
      </c>
      <c r="J9" s="285">
        <v>7</v>
      </c>
      <c r="K9" s="285">
        <v>8</v>
      </c>
      <c r="L9" s="285">
        <v>9</v>
      </c>
      <c r="M9" s="285">
        <v>10</v>
      </c>
      <c r="N9" s="281"/>
      <c r="O9" s="282"/>
      <c r="P9" s="137"/>
      <c r="Q9" s="133"/>
      <c r="R9" s="133"/>
      <c r="S9" s="133"/>
    </row>
    <row r="10" spans="1:19" x14ac:dyDescent="0.2">
      <c r="A10" s="133"/>
      <c r="B10" s="274"/>
      <c r="C10" s="153" t="s">
        <v>210</v>
      </c>
      <c r="D10" s="158" t="s">
        <v>209</v>
      </c>
      <c r="E10" s="159" t="s">
        <v>242</v>
      </c>
      <c r="F10" s="159" t="s">
        <v>246</v>
      </c>
      <c r="G10" s="159" t="s">
        <v>247</v>
      </c>
      <c r="H10" s="159" t="s">
        <v>248</v>
      </c>
      <c r="I10" s="289"/>
      <c r="J10" s="290"/>
      <c r="K10" s="290"/>
      <c r="L10" s="290"/>
      <c r="M10" s="291"/>
      <c r="N10" s="281"/>
      <c r="O10" s="282"/>
      <c r="P10" s="137"/>
      <c r="Q10" s="133"/>
      <c r="R10" s="133"/>
      <c r="S10" s="133"/>
    </row>
    <row r="11" spans="1:19" x14ac:dyDescent="0.2">
      <c r="A11" s="132" t="s">
        <v>28</v>
      </c>
      <c r="B11" s="274"/>
      <c r="C11" s="160">
        <v>44749</v>
      </c>
      <c r="D11" s="161">
        <v>97</v>
      </c>
      <c r="E11" s="45">
        <v>68</v>
      </c>
      <c r="I11" s="292"/>
      <c r="J11" s="293"/>
      <c r="K11" s="293"/>
      <c r="L11" s="293"/>
      <c r="M11" s="294"/>
      <c r="N11" s="281"/>
      <c r="O11" s="282"/>
      <c r="P11" s="137"/>
      <c r="Q11" s="133"/>
      <c r="R11" s="133"/>
      <c r="S11" s="133"/>
    </row>
    <row r="12" spans="1:19" x14ac:dyDescent="0.2">
      <c r="A12" s="133"/>
      <c r="B12" s="274"/>
      <c r="C12" s="160">
        <v>44834</v>
      </c>
      <c r="D12" s="161">
        <v>100</v>
      </c>
      <c r="E12" s="45">
        <v>65</v>
      </c>
      <c r="I12" s="292"/>
      <c r="J12" s="293"/>
      <c r="K12" s="293"/>
      <c r="L12" s="293"/>
      <c r="M12" s="294"/>
      <c r="N12" s="281"/>
      <c r="O12" s="282"/>
      <c r="P12" s="137"/>
      <c r="Q12" s="133"/>
      <c r="R12" s="133"/>
      <c r="S12" s="133"/>
    </row>
    <row r="13" spans="1:19" x14ac:dyDescent="0.2">
      <c r="A13" s="133"/>
      <c r="B13" s="274"/>
      <c r="C13" s="160">
        <v>44925</v>
      </c>
      <c r="D13" s="161">
        <v>128</v>
      </c>
      <c r="E13" s="45">
        <v>79</v>
      </c>
      <c r="I13" s="292"/>
      <c r="J13" s="293"/>
      <c r="K13" s="293"/>
      <c r="L13" s="293"/>
      <c r="M13" s="294"/>
      <c r="N13" s="281"/>
      <c r="O13" s="282"/>
      <c r="P13" s="137"/>
      <c r="Q13" s="133"/>
      <c r="R13" s="133"/>
      <c r="S13" s="133"/>
    </row>
    <row r="14" spans="1:19" x14ac:dyDescent="0.2">
      <c r="A14" s="133"/>
      <c r="B14" s="274"/>
      <c r="C14" s="160">
        <v>45016</v>
      </c>
      <c r="D14" s="161">
        <v>140</v>
      </c>
      <c r="E14" s="45">
        <v>94</v>
      </c>
      <c r="I14" s="292"/>
      <c r="J14" s="293"/>
      <c r="K14" s="293"/>
      <c r="L14" s="293"/>
      <c r="M14" s="294"/>
      <c r="N14" s="281"/>
      <c r="O14" s="282"/>
      <c r="P14" s="137"/>
      <c r="Q14" s="133"/>
      <c r="R14" s="133"/>
      <c r="S14" s="133"/>
    </row>
    <row r="15" spans="1:19" x14ac:dyDescent="0.2">
      <c r="A15" s="133"/>
      <c r="B15" s="274"/>
      <c r="C15" s="160">
        <v>45046</v>
      </c>
      <c r="D15" s="161">
        <v>147</v>
      </c>
      <c r="E15" s="45">
        <v>97</v>
      </c>
      <c r="I15" s="292"/>
      <c r="J15" s="293"/>
      <c r="K15" s="293"/>
      <c r="L15" s="293"/>
      <c r="M15" s="294"/>
      <c r="N15" s="281"/>
      <c r="O15" s="282"/>
      <c r="P15" s="137"/>
      <c r="Q15" s="133"/>
      <c r="R15" s="133"/>
      <c r="S15" s="133"/>
    </row>
    <row r="16" spans="1:19" x14ac:dyDescent="0.2">
      <c r="A16" s="133"/>
      <c r="B16" s="274"/>
      <c r="C16" s="160">
        <v>45054</v>
      </c>
      <c r="D16" s="161">
        <v>153.52000000000001</v>
      </c>
      <c r="E16" s="45">
        <v>105</v>
      </c>
      <c r="I16" s="292"/>
      <c r="J16" s="293"/>
      <c r="K16" s="293"/>
      <c r="L16" s="293"/>
      <c r="M16" s="294"/>
      <c r="N16" s="281"/>
      <c r="O16" s="282"/>
      <c r="P16" s="137"/>
      <c r="Q16" s="133"/>
      <c r="R16" s="133"/>
      <c r="S16" s="133"/>
    </row>
    <row r="17" spans="1:19" x14ac:dyDescent="0.2">
      <c r="A17" s="133"/>
      <c r="B17" s="274"/>
      <c r="C17" s="160">
        <v>45107</v>
      </c>
      <c r="D17" s="161">
        <v>152.9</v>
      </c>
      <c r="E17" s="45">
        <v>98</v>
      </c>
      <c r="I17" s="292"/>
      <c r="J17" s="293"/>
      <c r="K17" s="293"/>
      <c r="L17" s="293"/>
      <c r="M17" s="294"/>
      <c r="N17" s="281"/>
      <c r="O17" s="282"/>
      <c r="P17" s="137"/>
      <c r="Q17" s="133"/>
      <c r="R17" s="133"/>
      <c r="S17" s="133"/>
    </row>
    <row r="18" spans="1:19" x14ac:dyDescent="0.2">
      <c r="A18" s="133"/>
      <c r="B18" s="274"/>
      <c r="C18" s="160">
        <v>45114</v>
      </c>
      <c r="D18" s="161">
        <v>143.16</v>
      </c>
      <c r="E18" s="45">
        <v>100.1</v>
      </c>
      <c r="I18" s="292"/>
      <c r="J18" s="293"/>
      <c r="K18" s="293"/>
      <c r="L18" s="293"/>
      <c r="M18" s="294"/>
      <c r="N18" s="281"/>
      <c r="O18" s="282"/>
      <c r="P18" s="137"/>
      <c r="Q18" s="133"/>
      <c r="R18" s="133"/>
      <c r="S18" s="133"/>
    </row>
    <row r="19" spans="1:19" x14ac:dyDescent="0.2">
      <c r="A19" s="133"/>
      <c r="B19" s="274"/>
      <c r="C19" s="160">
        <v>45762</v>
      </c>
      <c r="D19" s="161">
        <v>185.98</v>
      </c>
      <c r="E19" s="45">
        <v>70.38</v>
      </c>
      <c r="I19" s="292"/>
      <c r="J19" s="293"/>
      <c r="K19" s="293"/>
      <c r="L19" s="293"/>
      <c r="M19" s="294"/>
      <c r="N19" s="281"/>
      <c r="O19" s="282"/>
      <c r="P19" s="137"/>
      <c r="Q19" s="133"/>
      <c r="R19" s="133"/>
      <c r="S19" s="133"/>
    </row>
    <row r="20" spans="1:19" x14ac:dyDescent="0.2">
      <c r="A20" s="133"/>
      <c r="B20" s="274"/>
      <c r="D20" s="161"/>
      <c r="I20" s="292"/>
      <c r="J20" s="293"/>
      <c r="K20" s="293"/>
      <c r="L20" s="293"/>
      <c r="M20" s="294"/>
      <c r="N20" s="281"/>
      <c r="O20" s="282"/>
      <c r="P20" s="137"/>
      <c r="Q20" s="133"/>
      <c r="R20" s="133"/>
      <c r="S20" s="133"/>
    </row>
    <row r="21" spans="1:19" x14ac:dyDescent="0.2">
      <c r="A21" s="133"/>
      <c r="B21" s="274"/>
      <c r="D21" s="161"/>
      <c r="I21" s="292"/>
      <c r="J21" s="293"/>
      <c r="K21" s="293"/>
      <c r="L21" s="293"/>
      <c r="M21" s="294"/>
      <c r="N21" s="281"/>
      <c r="O21" s="282"/>
      <c r="P21" s="137"/>
      <c r="Q21" s="133"/>
      <c r="R21" s="133"/>
      <c r="S21" s="133"/>
    </row>
    <row r="22" spans="1:19" x14ac:dyDescent="0.2">
      <c r="A22" s="133"/>
      <c r="B22" s="274"/>
      <c r="D22" s="161"/>
      <c r="I22" s="292"/>
      <c r="J22" s="293"/>
      <c r="K22" s="293"/>
      <c r="L22" s="293"/>
      <c r="M22" s="294"/>
      <c r="N22" s="281"/>
      <c r="O22" s="282"/>
      <c r="P22" s="137"/>
      <c r="Q22" s="133"/>
      <c r="R22" s="133"/>
      <c r="S22" s="133"/>
    </row>
    <row r="23" spans="1:19" x14ac:dyDescent="0.2">
      <c r="A23" s="133"/>
      <c r="B23" s="274"/>
      <c r="D23" s="161"/>
      <c r="I23" s="292"/>
      <c r="J23" s="293"/>
      <c r="K23" s="293"/>
      <c r="L23" s="293"/>
      <c r="M23" s="294"/>
      <c r="N23" s="281"/>
      <c r="O23" s="282"/>
      <c r="P23" s="137"/>
      <c r="Q23" s="133"/>
      <c r="R23" s="133"/>
      <c r="S23" s="133"/>
    </row>
    <row r="24" spans="1:19" x14ac:dyDescent="0.2">
      <c r="A24" s="133"/>
      <c r="B24" s="274"/>
      <c r="D24" s="161"/>
      <c r="I24" s="292"/>
      <c r="J24" s="293"/>
      <c r="K24" s="293"/>
      <c r="L24" s="293"/>
      <c r="M24" s="294"/>
      <c r="N24" s="281"/>
      <c r="O24" s="282"/>
      <c r="P24" s="137"/>
      <c r="Q24" s="133"/>
      <c r="R24" s="133"/>
      <c r="S24" s="133"/>
    </row>
    <row r="25" spans="1:19" x14ac:dyDescent="0.2">
      <c r="A25" s="133"/>
      <c r="B25" s="274"/>
      <c r="D25" s="161"/>
      <c r="I25" s="292"/>
      <c r="J25" s="293"/>
      <c r="K25" s="293"/>
      <c r="L25" s="293"/>
      <c r="M25" s="294"/>
      <c r="N25" s="281"/>
      <c r="O25" s="282"/>
      <c r="P25" s="137"/>
      <c r="Q25" s="133"/>
      <c r="R25" s="133"/>
      <c r="S25" s="133"/>
    </row>
    <row r="26" spans="1:19" x14ac:dyDescent="0.2">
      <c r="A26" s="133"/>
      <c r="B26" s="274"/>
      <c r="D26" s="161"/>
      <c r="I26" s="292"/>
      <c r="J26" s="293"/>
      <c r="K26" s="293"/>
      <c r="L26" s="293"/>
      <c r="M26" s="294"/>
      <c r="N26" s="281"/>
      <c r="O26" s="282"/>
      <c r="P26" s="137"/>
      <c r="Q26" s="133"/>
      <c r="R26" s="133"/>
      <c r="S26" s="133"/>
    </row>
    <row r="27" spans="1:19" x14ac:dyDescent="0.2">
      <c r="A27" s="133"/>
      <c r="B27" s="274"/>
      <c r="D27" s="161"/>
      <c r="I27" s="292"/>
      <c r="J27" s="293"/>
      <c r="K27" s="293"/>
      <c r="L27" s="293"/>
      <c r="M27" s="294"/>
      <c r="N27" s="281"/>
      <c r="O27" s="282"/>
      <c r="P27" s="137"/>
      <c r="Q27" s="133"/>
      <c r="R27" s="133"/>
      <c r="S27" s="133"/>
    </row>
    <row r="28" spans="1:19" x14ac:dyDescent="0.2">
      <c r="A28" s="133"/>
      <c r="B28" s="274"/>
      <c r="D28" s="161"/>
      <c r="I28" s="292"/>
      <c r="J28" s="293"/>
      <c r="K28" s="293"/>
      <c r="L28" s="293"/>
      <c r="M28" s="294"/>
      <c r="N28" s="281"/>
      <c r="O28" s="282"/>
      <c r="P28" s="137"/>
      <c r="Q28" s="133"/>
      <c r="R28" s="133"/>
      <c r="S28" s="133"/>
    </row>
    <row r="29" spans="1:19" x14ac:dyDescent="0.2">
      <c r="A29" s="133"/>
      <c r="B29" s="274"/>
      <c r="D29" s="161"/>
      <c r="I29" s="292"/>
      <c r="J29" s="293"/>
      <c r="K29" s="293"/>
      <c r="L29" s="293"/>
      <c r="M29" s="294"/>
      <c r="N29" s="281"/>
      <c r="O29" s="282"/>
      <c r="P29" s="137"/>
      <c r="Q29" s="133"/>
      <c r="R29" s="133"/>
      <c r="S29" s="133"/>
    </row>
    <row r="30" spans="1:19" x14ac:dyDescent="0.2">
      <c r="A30" s="133"/>
      <c r="B30" s="274"/>
      <c r="D30" s="161"/>
      <c r="I30" s="292"/>
      <c r="J30" s="293"/>
      <c r="K30" s="293"/>
      <c r="L30" s="293"/>
      <c r="M30" s="294"/>
      <c r="N30" s="281"/>
      <c r="O30" s="282"/>
      <c r="P30" s="137"/>
      <c r="Q30" s="133"/>
      <c r="R30" s="133"/>
      <c r="S30" s="133"/>
    </row>
    <row r="31" spans="1:19" x14ac:dyDescent="0.2">
      <c r="A31" s="133"/>
      <c r="B31" s="274"/>
      <c r="D31" s="161"/>
      <c r="I31" s="292"/>
      <c r="J31" s="293"/>
      <c r="K31" s="293"/>
      <c r="L31" s="293"/>
      <c r="M31" s="294"/>
      <c r="N31" s="281"/>
      <c r="O31" s="282"/>
      <c r="P31" s="137"/>
      <c r="Q31" s="133"/>
      <c r="R31" s="133"/>
      <c r="S31" s="133"/>
    </row>
    <row r="32" spans="1:19" x14ac:dyDescent="0.2">
      <c r="A32" s="133"/>
      <c r="B32" s="274"/>
      <c r="D32" s="161"/>
      <c r="I32" s="292"/>
      <c r="J32" s="293"/>
      <c r="K32" s="293"/>
      <c r="L32" s="293"/>
      <c r="M32" s="294"/>
      <c r="N32" s="281"/>
      <c r="O32" s="282"/>
      <c r="P32" s="137"/>
      <c r="Q32" s="133"/>
      <c r="R32" s="133"/>
      <c r="S32" s="133"/>
    </row>
    <row r="33" spans="1:19" x14ac:dyDescent="0.2">
      <c r="A33" s="133"/>
      <c r="B33" s="274"/>
      <c r="D33" s="161"/>
      <c r="I33" s="292"/>
      <c r="J33" s="293"/>
      <c r="K33" s="293"/>
      <c r="L33" s="293"/>
      <c r="M33" s="294"/>
      <c r="N33" s="281"/>
      <c r="O33" s="282"/>
      <c r="P33" s="137"/>
      <c r="Q33" s="133"/>
      <c r="R33" s="133"/>
      <c r="S33" s="133"/>
    </row>
    <row r="34" spans="1:19" x14ac:dyDescent="0.2">
      <c r="A34" s="133"/>
      <c r="B34" s="274"/>
      <c r="D34" s="161"/>
      <c r="I34" s="292"/>
      <c r="J34" s="293"/>
      <c r="K34" s="293"/>
      <c r="L34" s="293"/>
      <c r="M34" s="294"/>
      <c r="N34" s="281"/>
      <c r="O34" s="282"/>
      <c r="P34" s="137"/>
      <c r="Q34" s="133"/>
      <c r="R34" s="133"/>
      <c r="S34" s="133"/>
    </row>
    <row r="35" spans="1:19" x14ac:dyDescent="0.2">
      <c r="A35" s="133"/>
      <c r="B35" s="274"/>
      <c r="D35" s="161"/>
      <c r="I35" s="292"/>
      <c r="J35" s="293"/>
      <c r="K35" s="293"/>
      <c r="L35" s="293"/>
      <c r="M35" s="294"/>
      <c r="N35" s="281"/>
      <c r="O35" s="282"/>
      <c r="P35" s="137"/>
      <c r="Q35" s="133"/>
      <c r="R35" s="133"/>
      <c r="S35" s="133"/>
    </row>
    <row r="36" spans="1:19" x14ac:dyDescent="0.2">
      <c r="A36" s="133"/>
      <c r="B36" s="274"/>
      <c r="D36" s="161"/>
      <c r="I36" s="292"/>
      <c r="J36" s="293"/>
      <c r="K36" s="293"/>
      <c r="L36" s="293"/>
      <c r="M36" s="294"/>
      <c r="N36" s="281"/>
      <c r="O36" s="282"/>
      <c r="P36" s="137"/>
      <c r="Q36" s="133"/>
      <c r="R36" s="133"/>
      <c r="S36" s="133"/>
    </row>
    <row r="37" spans="1:19" x14ac:dyDescent="0.2">
      <c r="A37" s="133"/>
      <c r="B37" s="274"/>
      <c r="D37" s="161"/>
      <c r="I37" s="292"/>
      <c r="J37" s="293"/>
      <c r="K37" s="293"/>
      <c r="L37" s="293"/>
      <c r="M37" s="294"/>
      <c r="N37" s="281"/>
      <c r="O37" s="282"/>
      <c r="P37" s="137"/>
      <c r="Q37" s="133"/>
      <c r="R37" s="133"/>
      <c r="S37" s="133"/>
    </row>
    <row r="38" spans="1:19" x14ac:dyDescent="0.2">
      <c r="A38" s="133"/>
      <c r="B38" s="274"/>
      <c r="D38" s="161"/>
      <c r="I38" s="292"/>
      <c r="J38" s="293"/>
      <c r="K38" s="293"/>
      <c r="L38" s="293"/>
      <c r="M38" s="294"/>
      <c r="N38" s="281"/>
      <c r="O38" s="282"/>
      <c r="P38" s="137"/>
      <c r="Q38" s="133"/>
      <c r="R38" s="133"/>
      <c r="S38" s="133"/>
    </row>
    <row r="39" spans="1:19" x14ac:dyDescent="0.2">
      <c r="A39" s="133"/>
      <c r="B39" s="274"/>
      <c r="D39" s="161"/>
      <c r="I39" s="292"/>
      <c r="J39" s="293"/>
      <c r="K39" s="293"/>
      <c r="L39" s="293"/>
      <c r="M39" s="294"/>
      <c r="N39" s="281"/>
      <c r="O39" s="282"/>
      <c r="P39" s="137"/>
      <c r="Q39" s="133"/>
      <c r="R39" s="133"/>
      <c r="S39" s="133"/>
    </row>
    <row r="40" spans="1:19" x14ac:dyDescent="0.2">
      <c r="A40" s="133"/>
      <c r="B40" s="274"/>
      <c r="D40" s="161"/>
      <c r="I40" s="292"/>
      <c r="J40" s="293"/>
      <c r="K40" s="293"/>
      <c r="L40" s="293"/>
      <c r="M40" s="294"/>
      <c r="N40" s="281"/>
      <c r="O40" s="282"/>
      <c r="P40" s="137"/>
      <c r="Q40" s="133"/>
      <c r="R40" s="133"/>
      <c r="S40" s="133"/>
    </row>
    <row r="41" spans="1:19" x14ac:dyDescent="0.2">
      <c r="A41" s="133"/>
      <c r="B41" s="274"/>
      <c r="D41" s="161"/>
      <c r="I41" s="292"/>
      <c r="J41" s="293"/>
      <c r="K41" s="293"/>
      <c r="L41" s="293"/>
      <c r="M41" s="294"/>
      <c r="N41" s="281"/>
      <c r="O41" s="282"/>
      <c r="P41" s="137"/>
      <c r="Q41" s="133"/>
      <c r="R41" s="133"/>
      <c r="S41" s="133"/>
    </row>
    <row r="42" spans="1:19" x14ac:dyDescent="0.2">
      <c r="A42" s="133"/>
      <c r="B42" s="274"/>
      <c r="D42" s="161"/>
      <c r="I42" s="292"/>
      <c r="J42" s="293"/>
      <c r="K42" s="293"/>
      <c r="L42" s="293"/>
      <c r="M42" s="294"/>
      <c r="N42" s="281"/>
      <c r="O42" s="282"/>
      <c r="P42" s="137"/>
      <c r="Q42" s="133"/>
      <c r="R42" s="133"/>
      <c r="S42" s="133"/>
    </row>
    <row r="43" spans="1:19" x14ac:dyDescent="0.2">
      <c r="A43" s="133"/>
      <c r="B43" s="274"/>
      <c r="D43" s="161"/>
      <c r="I43" s="292"/>
      <c r="J43" s="293"/>
      <c r="K43" s="293"/>
      <c r="L43" s="293"/>
      <c r="M43" s="294"/>
      <c r="N43" s="281"/>
      <c r="O43" s="282"/>
      <c r="P43" s="137"/>
      <c r="Q43" s="133"/>
      <c r="R43" s="133"/>
      <c r="S43" s="133"/>
    </row>
    <row r="44" spans="1:19" x14ac:dyDescent="0.2">
      <c r="A44" s="133"/>
      <c r="B44" s="274"/>
      <c r="D44" s="161"/>
      <c r="I44" s="292"/>
      <c r="J44" s="293"/>
      <c r="K44" s="293"/>
      <c r="L44" s="293"/>
      <c r="M44" s="294"/>
      <c r="N44" s="281"/>
      <c r="O44" s="282"/>
      <c r="P44" s="137"/>
      <c r="Q44" s="133"/>
      <c r="R44" s="133"/>
      <c r="S44" s="133"/>
    </row>
    <row r="45" spans="1:19" x14ac:dyDescent="0.2">
      <c r="A45" s="133"/>
      <c r="B45" s="274"/>
      <c r="D45" s="161"/>
      <c r="I45" s="292"/>
      <c r="J45" s="293"/>
      <c r="K45" s="293"/>
      <c r="L45" s="293"/>
      <c r="M45" s="294"/>
      <c r="N45" s="281"/>
      <c r="O45" s="282"/>
      <c r="P45" s="137"/>
      <c r="Q45" s="133"/>
      <c r="R45" s="133"/>
      <c r="S45" s="133"/>
    </row>
    <row r="46" spans="1:19" x14ac:dyDescent="0.2">
      <c r="A46" s="133"/>
      <c r="B46" s="274"/>
      <c r="D46" s="161"/>
      <c r="I46" s="292"/>
      <c r="J46" s="293"/>
      <c r="K46" s="293"/>
      <c r="L46" s="293"/>
      <c r="M46" s="294"/>
      <c r="N46" s="281"/>
      <c r="O46" s="282"/>
      <c r="P46" s="137"/>
      <c r="Q46" s="133"/>
      <c r="R46" s="133"/>
      <c r="S46" s="133"/>
    </row>
    <row r="47" spans="1:19" x14ac:dyDescent="0.2">
      <c r="A47" s="133"/>
      <c r="B47" s="274"/>
      <c r="D47" s="161"/>
      <c r="I47" s="292"/>
      <c r="J47" s="293"/>
      <c r="K47" s="293"/>
      <c r="L47" s="293"/>
      <c r="M47" s="294"/>
      <c r="N47" s="281"/>
      <c r="O47" s="282"/>
      <c r="P47" s="137"/>
      <c r="Q47" s="133"/>
      <c r="R47" s="133"/>
      <c r="S47" s="133"/>
    </row>
    <row r="48" spans="1:19" x14ac:dyDescent="0.2">
      <c r="A48" s="133"/>
      <c r="B48" s="274"/>
      <c r="D48" s="161"/>
      <c r="I48" s="292"/>
      <c r="J48" s="293"/>
      <c r="K48" s="293"/>
      <c r="L48" s="293"/>
      <c r="M48" s="294"/>
      <c r="N48" s="281"/>
      <c r="O48" s="282"/>
      <c r="P48" s="137"/>
      <c r="Q48" s="133"/>
      <c r="R48" s="133"/>
      <c r="S48" s="133"/>
    </row>
    <row r="49" spans="1:19" x14ac:dyDescent="0.2">
      <c r="A49" s="133"/>
      <c r="B49" s="274"/>
      <c r="D49" s="161"/>
      <c r="I49" s="292"/>
      <c r="J49" s="293"/>
      <c r="K49" s="293"/>
      <c r="L49" s="293"/>
      <c r="M49" s="294"/>
      <c r="N49" s="281"/>
      <c r="O49" s="282"/>
      <c r="P49" s="137"/>
      <c r="Q49" s="133"/>
      <c r="R49" s="133"/>
      <c r="S49" s="133"/>
    </row>
    <row r="50" spans="1:19" x14ac:dyDescent="0.2">
      <c r="A50" s="133"/>
      <c r="B50" s="274"/>
      <c r="D50" s="161"/>
      <c r="I50" s="292"/>
      <c r="J50" s="293"/>
      <c r="K50" s="293"/>
      <c r="L50" s="293"/>
      <c r="M50" s="294"/>
      <c r="N50" s="281"/>
      <c r="O50" s="282"/>
      <c r="P50" s="137"/>
      <c r="Q50" s="133"/>
      <c r="R50" s="133"/>
      <c r="S50" s="133"/>
    </row>
    <row r="51" spans="1:19" x14ac:dyDescent="0.2">
      <c r="A51" s="133"/>
      <c r="B51" s="274"/>
      <c r="D51" s="161"/>
      <c r="I51" s="292"/>
      <c r="J51" s="293"/>
      <c r="K51" s="293"/>
      <c r="L51" s="293"/>
      <c r="M51" s="294"/>
      <c r="N51" s="281"/>
      <c r="O51" s="282"/>
      <c r="P51" s="137"/>
      <c r="Q51" s="133"/>
      <c r="R51" s="133"/>
      <c r="S51" s="133"/>
    </row>
    <row r="52" spans="1:19" x14ac:dyDescent="0.2">
      <c r="A52" s="133"/>
      <c r="B52" s="274"/>
      <c r="D52" s="161"/>
      <c r="I52" s="292"/>
      <c r="J52" s="293"/>
      <c r="K52" s="293"/>
      <c r="L52" s="293"/>
      <c r="M52" s="294"/>
      <c r="N52" s="281"/>
      <c r="O52" s="282"/>
      <c r="P52" s="137"/>
      <c r="Q52" s="133"/>
      <c r="R52" s="133"/>
      <c r="S52" s="133"/>
    </row>
    <row r="53" spans="1:19" x14ac:dyDescent="0.2">
      <c r="A53" s="133"/>
      <c r="B53" s="274"/>
      <c r="D53" s="161"/>
      <c r="I53" s="292"/>
      <c r="J53" s="293"/>
      <c r="K53" s="293"/>
      <c r="L53" s="293"/>
      <c r="M53" s="294"/>
      <c r="N53" s="281"/>
      <c r="O53" s="282"/>
      <c r="P53" s="137"/>
      <c r="Q53" s="133"/>
      <c r="R53" s="133"/>
      <c r="S53" s="133"/>
    </row>
    <row r="54" spans="1:19" x14ac:dyDescent="0.2">
      <c r="A54" s="133"/>
      <c r="B54" s="274"/>
      <c r="D54" s="161"/>
      <c r="I54" s="292"/>
      <c r="J54" s="293"/>
      <c r="K54" s="293"/>
      <c r="L54" s="293"/>
      <c r="M54" s="294"/>
      <c r="N54" s="281"/>
      <c r="O54" s="282"/>
      <c r="P54" s="137"/>
      <c r="Q54" s="133"/>
      <c r="R54" s="133"/>
      <c r="S54" s="133"/>
    </row>
    <row r="55" spans="1:19" x14ac:dyDescent="0.2">
      <c r="A55" s="133"/>
      <c r="B55" s="274"/>
      <c r="D55" s="161"/>
      <c r="I55" s="292"/>
      <c r="J55" s="293"/>
      <c r="K55" s="293"/>
      <c r="L55" s="293"/>
      <c r="M55" s="294"/>
      <c r="N55" s="281"/>
      <c r="O55" s="282"/>
      <c r="P55" s="137"/>
      <c r="Q55" s="133"/>
      <c r="R55" s="133"/>
      <c r="S55" s="133"/>
    </row>
    <row r="56" spans="1:19" x14ac:dyDescent="0.2">
      <c r="A56" s="133"/>
      <c r="B56" s="274"/>
      <c r="D56" s="161"/>
      <c r="I56" s="292"/>
      <c r="J56" s="293"/>
      <c r="K56" s="293"/>
      <c r="L56" s="293"/>
      <c r="M56" s="294"/>
      <c r="N56" s="281"/>
      <c r="O56" s="282"/>
      <c r="P56" s="137"/>
      <c r="Q56" s="133"/>
      <c r="R56" s="133"/>
      <c r="S56" s="133"/>
    </row>
    <row r="57" spans="1:19" x14ac:dyDescent="0.2">
      <c r="A57" s="133"/>
      <c r="B57" s="274"/>
      <c r="D57" s="161"/>
      <c r="I57" s="292"/>
      <c r="J57" s="293"/>
      <c r="K57" s="293"/>
      <c r="L57" s="293"/>
      <c r="M57" s="294"/>
      <c r="N57" s="281"/>
      <c r="O57" s="282"/>
      <c r="P57" s="137"/>
      <c r="Q57" s="133"/>
      <c r="R57" s="133"/>
      <c r="S57" s="133"/>
    </row>
    <row r="58" spans="1:19" x14ac:dyDescent="0.2">
      <c r="A58" s="133"/>
      <c r="B58" s="274"/>
      <c r="D58" s="161"/>
      <c r="I58" s="292"/>
      <c r="J58" s="293"/>
      <c r="K58" s="293"/>
      <c r="L58" s="293"/>
      <c r="M58" s="294"/>
      <c r="N58" s="281"/>
      <c r="O58" s="282"/>
      <c r="P58" s="137"/>
      <c r="Q58" s="133"/>
      <c r="R58" s="133"/>
      <c r="S58" s="133"/>
    </row>
    <row r="59" spans="1:19" x14ac:dyDescent="0.2">
      <c r="A59" s="133"/>
      <c r="B59" s="274"/>
      <c r="D59" s="161"/>
      <c r="I59" s="292"/>
      <c r="J59" s="293"/>
      <c r="K59" s="293"/>
      <c r="L59" s="293"/>
      <c r="M59" s="294"/>
      <c r="N59" s="281"/>
      <c r="O59" s="282"/>
      <c r="P59" s="137"/>
      <c r="Q59" s="133"/>
      <c r="R59" s="133"/>
      <c r="S59" s="133"/>
    </row>
    <row r="60" spans="1:19" x14ac:dyDescent="0.2">
      <c r="A60" s="133"/>
      <c r="B60" s="274"/>
      <c r="D60" s="161"/>
      <c r="I60" s="292"/>
      <c r="J60" s="293"/>
      <c r="K60" s="293"/>
      <c r="L60" s="293"/>
      <c r="M60" s="294"/>
      <c r="N60" s="281"/>
      <c r="O60" s="282"/>
      <c r="P60" s="137"/>
      <c r="Q60" s="133"/>
      <c r="R60" s="133"/>
      <c r="S60" s="133"/>
    </row>
    <row r="61" spans="1:19" x14ac:dyDescent="0.2">
      <c r="A61" s="133"/>
      <c r="B61" s="274"/>
      <c r="D61" s="161"/>
      <c r="I61" s="292"/>
      <c r="J61" s="293"/>
      <c r="K61" s="293"/>
      <c r="L61" s="293"/>
      <c r="M61" s="294"/>
      <c r="N61" s="281"/>
      <c r="O61" s="282"/>
      <c r="P61" s="137"/>
      <c r="Q61" s="133"/>
      <c r="R61" s="133"/>
      <c r="S61" s="133"/>
    </row>
    <row r="62" spans="1:19" x14ac:dyDescent="0.2">
      <c r="A62" s="133"/>
      <c r="B62" s="274"/>
      <c r="D62" s="161"/>
      <c r="I62" s="292"/>
      <c r="J62" s="293"/>
      <c r="K62" s="293"/>
      <c r="L62" s="293"/>
      <c r="M62" s="294"/>
      <c r="N62" s="281"/>
      <c r="O62" s="282"/>
      <c r="P62" s="137"/>
      <c r="Q62" s="133"/>
      <c r="R62" s="133"/>
      <c r="S62" s="133"/>
    </row>
    <row r="63" spans="1:19" x14ac:dyDescent="0.2">
      <c r="A63" s="133"/>
      <c r="B63" s="274"/>
      <c r="D63" s="161"/>
      <c r="I63" s="292"/>
      <c r="J63" s="293"/>
      <c r="K63" s="293"/>
      <c r="L63" s="293"/>
      <c r="M63" s="294"/>
      <c r="N63" s="281"/>
      <c r="O63" s="282"/>
      <c r="P63" s="137"/>
      <c r="Q63" s="133"/>
      <c r="R63" s="133"/>
      <c r="S63" s="133"/>
    </row>
    <row r="64" spans="1:19" x14ac:dyDescent="0.2">
      <c r="A64" s="133"/>
      <c r="B64" s="274"/>
      <c r="D64" s="161"/>
      <c r="I64" s="292"/>
      <c r="J64" s="293"/>
      <c r="K64" s="293"/>
      <c r="L64" s="293"/>
      <c r="M64" s="294"/>
      <c r="N64" s="281"/>
      <c r="O64" s="282"/>
      <c r="P64" s="137"/>
      <c r="Q64" s="133"/>
      <c r="R64" s="133"/>
      <c r="S64" s="133"/>
    </row>
    <row r="65" spans="1:19" x14ac:dyDescent="0.2">
      <c r="A65" s="133"/>
      <c r="B65" s="274"/>
      <c r="D65" s="161"/>
      <c r="I65" s="292"/>
      <c r="J65" s="293"/>
      <c r="K65" s="293"/>
      <c r="L65" s="293"/>
      <c r="M65" s="294"/>
      <c r="N65" s="281"/>
      <c r="O65" s="282"/>
      <c r="P65" s="137"/>
      <c r="Q65" s="133"/>
      <c r="R65" s="133"/>
      <c r="S65" s="133"/>
    </row>
    <row r="66" spans="1:19" x14ac:dyDescent="0.2">
      <c r="A66" s="133"/>
      <c r="B66" s="274"/>
      <c r="D66" s="161"/>
      <c r="I66" s="292"/>
      <c r="J66" s="293"/>
      <c r="K66" s="293"/>
      <c r="L66" s="293"/>
      <c r="M66" s="294"/>
      <c r="N66" s="281"/>
      <c r="O66" s="282"/>
      <c r="P66" s="137"/>
      <c r="Q66" s="133"/>
      <c r="R66" s="133"/>
      <c r="S66" s="133"/>
    </row>
    <row r="67" spans="1:19" x14ac:dyDescent="0.2">
      <c r="A67" s="133"/>
      <c r="B67" s="274"/>
      <c r="D67" s="161"/>
      <c r="I67" s="292"/>
      <c r="J67" s="293"/>
      <c r="K67" s="293"/>
      <c r="L67" s="293"/>
      <c r="M67" s="294"/>
      <c r="N67" s="281"/>
      <c r="O67" s="282"/>
      <c r="P67" s="137"/>
      <c r="Q67" s="133"/>
      <c r="R67" s="133"/>
      <c r="S67" s="133"/>
    </row>
    <row r="68" spans="1:19" x14ac:dyDescent="0.2">
      <c r="A68" s="133"/>
      <c r="B68" s="274"/>
      <c r="D68" s="161"/>
      <c r="I68" s="292"/>
      <c r="J68" s="293"/>
      <c r="K68" s="293"/>
      <c r="L68" s="293"/>
      <c r="M68" s="294"/>
      <c r="N68" s="281"/>
      <c r="O68" s="282"/>
      <c r="P68" s="137"/>
      <c r="Q68" s="133"/>
      <c r="R68" s="133"/>
      <c r="S68" s="133"/>
    </row>
    <row r="69" spans="1:19" x14ac:dyDescent="0.2">
      <c r="A69" s="133"/>
      <c r="B69" s="274"/>
      <c r="D69" s="161"/>
      <c r="I69" s="292"/>
      <c r="J69" s="293"/>
      <c r="K69" s="293"/>
      <c r="L69" s="293"/>
      <c r="M69" s="294"/>
      <c r="N69" s="281"/>
      <c r="O69" s="282"/>
      <c r="P69" s="137"/>
      <c r="Q69" s="133"/>
      <c r="R69" s="133"/>
      <c r="S69" s="133"/>
    </row>
    <row r="70" spans="1:19" x14ac:dyDescent="0.2">
      <c r="A70" s="133"/>
      <c r="B70" s="274"/>
      <c r="D70" s="161"/>
      <c r="I70" s="295"/>
      <c r="J70" s="296"/>
      <c r="K70" s="296"/>
      <c r="L70" s="296"/>
      <c r="M70" s="297"/>
      <c r="N70" s="281"/>
      <c r="O70" s="282"/>
      <c r="P70" s="137"/>
      <c r="Q70" s="133"/>
      <c r="R70" s="133"/>
      <c r="S70" s="133"/>
    </row>
    <row r="71" spans="1:19" s="149" customFormat="1" x14ac:dyDescent="0.2">
      <c r="A71" s="137"/>
      <c r="C71" s="162" t="s">
        <v>321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P71" s="137"/>
      <c r="Q71" s="137"/>
      <c r="R71" s="137"/>
      <c r="S71" s="137"/>
    </row>
    <row r="72" spans="1:19" s="149" customFormat="1" x14ac:dyDescent="0.2">
      <c r="A72" s="137"/>
      <c r="B72" s="137"/>
      <c r="C72" s="16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7"/>
      <c r="O72" s="137"/>
      <c r="P72" s="137"/>
      <c r="Q72" s="137"/>
      <c r="R72" s="137"/>
      <c r="S72" s="137"/>
    </row>
    <row r="73" spans="1:19" s="149" customFormat="1" x14ac:dyDescent="0.2">
      <c r="A73" s="137"/>
      <c r="B73" s="137"/>
      <c r="C73" s="163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7"/>
      <c r="O73" s="137"/>
      <c r="P73" s="137"/>
      <c r="Q73" s="137"/>
      <c r="R73" s="137"/>
      <c r="S73" s="137"/>
    </row>
    <row r="74" spans="1:19" s="149" customFormat="1" x14ac:dyDescent="0.2">
      <c r="A74" s="137"/>
      <c r="B74" s="137"/>
      <c r="C74" s="163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7"/>
      <c r="O74" s="137"/>
      <c r="P74" s="137"/>
      <c r="Q74" s="137"/>
      <c r="R74" s="137"/>
      <c r="S74" s="137"/>
    </row>
    <row r="75" spans="1:19" s="149" customFormat="1" x14ac:dyDescent="0.2">
      <c r="A75" s="137"/>
      <c r="B75" s="137"/>
      <c r="C75" s="163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  <c r="O75" s="137"/>
      <c r="P75" s="137"/>
      <c r="Q75" s="137"/>
      <c r="R75" s="137"/>
      <c r="S75" s="137"/>
    </row>
    <row r="76" spans="1:19" s="149" customFormat="1" x14ac:dyDescent="0.2">
      <c r="A76" s="137"/>
      <c r="B76" s="137"/>
      <c r="C76" s="163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7"/>
      <c r="O76" s="137"/>
      <c r="P76" s="137"/>
      <c r="Q76" s="137"/>
      <c r="R76" s="137"/>
      <c r="S76" s="137"/>
    </row>
    <row r="77" spans="1:19" s="149" customFormat="1" x14ac:dyDescent="0.2">
      <c r="A77" s="137"/>
      <c r="B77" s="137"/>
      <c r="C77" s="163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7"/>
      <c r="O77" s="137"/>
      <c r="P77" s="137"/>
      <c r="Q77" s="137"/>
      <c r="R77" s="137"/>
      <c r="S77" s="137"/>
    </row>
    <row r="78" spans="1:19" s="149" customFormat="1" x14ac:dyDescent="0.2">
      <c r="A78" s="137"/>
      <c r="B78" s="137"/>
      <c r="C78" s="163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7"/>
      <c r="O78" s="137"/>
      <c r="P78" s="137"/>
      <c r="Q78" s="137"/>
      <c r="R78" s="137"/>
      <c r="S78" s="137"/>
    </row>
    <row r="79" spans="1:19" s="149" customFormat="1" x14ac:dyDescent="0.2">
      <c r="A79" s="137"/>
      <c r="B79" s="137"/>
      <c r="C79" s="163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7"/>
      <c r="O79" s="137"/>
      <c r="P79" s="137"/>
      <c r="Q79" s="137"/>
      <c r="R79" s="137"/>
      <c r="S79" s="137"/>
    </row>
    <row r="80" spans="1:19" s="149" customFormat="1" x14ac:dyDescent="0.2">
      <c r="A80" s="137"/>
      <c r="B80" s="137"/>
      <c r="C80" s="163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7"/>
      <c r="O80" s="137"/>
      <c r="P80" s="137"/>
      <c r="Q80" s="137"/>
      <c r="R80" s="137"/>
      <c r="S80" s="137"/>
    </row>
    <row r="81" spans="3:13" s="149" customFormat="1" x14ac:dyDescent="0.2">
      <c r="C81" s="162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3:13" s="149" customFormat="1" x14ac:dyDescent="0.2">
      <c r="C82" s="162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3:13" s="149" customFormat="1" x14ac:dyDescent="0.2">
      <c r="C83" s="162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3:13" s="149" customFormat="1" x14ac:dyDescent="0.2">
      <c r="C84" s="162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3:13" s="149" customFormat="1" x14ac:dyDescent="0.2">
      <c r="C85" s="162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3:13" s="149" customFormat="1" x14ac:dyDescent="0.2">
      <c r="C86" s="162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3:13" s="149" customFormat="1" x14ac:dyDescent="0.2">
      <c r="C87" s="162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3:13" s="149" customFormat="1" x14ac:dyDescent="0.2">
      <c r="C88" s="162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3:13" s="149" customFormat="1" x14ac:dyDescent="0.2">
      <c r="C89" s="162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3:13" s="149" customFormat="1" x14ac:dyDescent="0.2">
      <c r="C90" s="162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3:13" s="149" customFormat="1" x14ac:dyDescent="0.2">
      <c r="C91" s="162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3:13" s="149" customFormat="1" x14ac:dyDescent="0.2">
      <c r="C92" s="162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3:13" s="149" customFormat="1" x14ac:dyDescent="0.2">
      <c r="C93" s="162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3:13" s="149" customFormat="1" x14ac:dyDescent="0.2">
      <c r="C94" s="162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3:13" s="149" customFormat="1" x14ac:dyDescent="0.2">
      <c r="C95" s="162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3:13" s="149" customFormat="1" x14ac:dyDescent="0.2">
      <c r="C96" s="162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3:13" s="149" customFormat="1" x14ac:dyDescent="0.2">
      <c r="C97" s="162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3:13" s="149" customFormat="1" x14ac:dyDescent="0.2">
      <c r="C98" s="162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3:13" s="149" customFormat="1" x14ac:dyDescent="0.2">
      <c r="C99" s="162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3:13" s="149" customFormat="1" x14ac:dyDescent="0.2">
      <c r="C100" s="162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3:13" s="149" customFormat="1" x14ac:dyDescent="0.2">
      <c r="C101" s="162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3:13" s="149" customFormat="1" x14ac:dyDescent="0.2">
      <c r="C102" s="162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3:13" s="149" customFormat="1" x14ac:dyDescent="0.2">
      <c r="C103" s="162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3:13" s="149" customFormat="1" x14ac:dyDescent="0.2">
      <c r="C104" s="162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3:13" s="149" customFormat="1" x14ac:dyDescent="0.2">
      <c r="C105" s="162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3:13" s="149" customFormat="1" x14ac:dyDescent="0.2">
      <c r="C106" s="162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3:13" s="149" customFormat="1" x14ac:dyDescent="0.2">
      <c r="C107" s="162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3:13" s="149" customFormat="1" x14ac:dyDescent="0.2">
      <c r="C108" s="162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3:13" s="149" customFormat="1" x14ac:dyDescent="0.2">
      <c r="C109" s="162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3:13" s="149" customFormat="1" x14ac:dyDescent="0.2">
      <c r="C110" s="162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3:13" s="149" customFormat="1" x14ac:dyDescent="0.2">
      <c r="C111" s="162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3:13" s="149" customFormat="1" x14ac:dyDescent="0.2">
      <c r="C112" s="162"/>
      <c r="D112" s="17"/>
      <c r="E112" s="17"/>
      <c r="F112" s="17"/>
      <c r="G112" s="17"/>
      <c r="H112" s="17"/>
      <c r="I112" s="17"/>
      <c r="J112" s="17"/>
      <c r="K112" s="17"/>
      <c r="L112" s="17"/>
      <c r="M112" s="17"/>
    </row>
    <row r="113" spans="3:13" s="149" customFormat="1" x14ac:dyDescent="0.2">
      <c r="C113" s="162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3:13" s="149" customFormat="1" x14ac:dyDescent="0.2">
      <c r="C114" s="162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3:13" s="149" customFormat="1" x14ac:dyDescent="0.2">
      <c r="C115" s="162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3:13" s="149" customFormat="1" x14ac:dyDescent="0.2">
      <c r="C116" s="162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3:13" s="149" customFormat="1" x14ac:dyDescent="0.2">
      <c r="C117" s="162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3:13" s="149" customFormat="1" x14ac:dyDescent="0.2">
      <c r="C118" s="162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3:13" s="149" customFormat="1" x14ac:dyDescent="0.2">
      <c r="C119" s="162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3:13" s="149" customFormat="1" x14ac:dyDescent="0.2">
      <c r="C120" s="162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3:13" s="149" customFormat="1" x14ac:dyDescent="0.2">
      <c r="C121" s="162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3:13" s="149" customFormat="1" x14ac:dyDescent="0.2">
      <c r="C122" s="162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3:13" s="149" customFormat="1" x14ac:dyDescent="0.2">
      <c r="C123" s="162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3:13" s="149" customFormat="1" x14ac:dyDescent="0.2">
      <c r="C124" s="162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3:13" s="149" customFormat="1" x14ac:dyDescent="0.2">
      <c r="C125" s="162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3:13" s="149" customFormat="1" x14ac:dyDescent="0.2">
      <c r="C126" s="162"/>
      <c r="D126" s="17"/>
      <c r="E126" s="17"/>
      <c r="F126" s="17"/>
      <c r="G126" s="17"/>
      <c r="H126" s="17"/>
      <c r="I126" s="17"/>
      <c r="J126" s="17"/>
      <c r="K126" s="17"/>
      <c r="L126" s="17"/>
      <c r="M126" s="17"/>
    </row>
    <row r="127" spans="3:13" s="149" customFormat="1" x14ac:dyDescent="0.2">
      <c r="C127" s="162"/>
      <c r="D127" s="17"/>
      <c r="E127" s="17"/>
      <c r="F127" s="17"/>
      <c r="G127" s="17"/>
      <c r="H127" s="17"/>
      <c r="I127" s="17"/>
      <c r="J127" s="17"/>
      <c r="K127" s="17"/>
      <c r="L127" s="17"/>
      <c r="M127" s="17"/>
    </row>
    <row r="128" spans="3:13" s="149" customFormat="1" x14ac:dyDescent="0.2">
      <c r="C128" s="162"/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3:13" s="149" customFormat="1" x14ac:dyDescent="0.2">
      <c r="C129" s="162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3:13" s="149" customFormat="1" x14ac:dyDescent="0.2">
      <c r="C130" s="162"/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3:13" s="149" customFormat="1" x14ac:dyDescent="0.2">
      <c r="C131" s="162"/>
      <c r="D131" s="17"/>
      <c r="E131" s="17"/>
      <c r="F131" s="17"/>
      <c r="G131" s="17"/>
      <c r="H131" s="17"/>
      <c r="I131" s="17"/>
      <c r="J131" s="17"/>
      <c r="K131" s="17"/>
      <c r="L131" s="17"/>
      <c r="M131" s="17"/>
    </row>
    <row r="132" spans="3:13" s="149" customFormat="1" x14ac:dyDescent="0.2">
      <c r="C132" s="162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3:13" s="149" customFormat="1" x14ac:dyDescent="0.2">
      <c r="C133" s="162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3:13" s="149" customFormat="1" x14ac:dyDescent="0.2">
      <c r="C134" s="162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3:13" s="149" customFormat="1" x14ac:dyDescent="0.2">
      <c r="C135" s="162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3:13" s="149" customFormat="1" x14ac:dyDescent="0.2">
      <c r="C136" s="162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3:13" s="149" customFormat="1" x14ac:dyDescent="0.2">
      <c r="C137" s="162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3:13" s="149" customFormat="1" x14ac:dyDescent="0.2">
      <c r="C138" s="162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3:13" s="149" customFormat="1" x14ac:dyDescent="0.2">
      <c r="C139" s="162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3:13" s="149" customFormat="1" x14ac:dyDescent="0.2">
      <c r="C140" s="162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3:13" s="149" customFormat="1" x14ac:dyDescent="0.2">
      <c r="C141" s="162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3:13" s="149" customFormat="1" x14ac:dyDescent="0.2">
      <c r="C142" s="162"/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3:13" s="149" customFormat="1" x14ac:dyDescent="0.2">
      <c r="C143" s="162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  <row r="144" spans="3:13" s="149" customFormat="1" x14ac:dyDescent="0.2">
      <c r="C144" s="162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3:13" s="149" customFormat="1" x14ac:dyDescent="0.2">
      <c r="C145" s="162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3:13" s="149" customFormat="1" x14ac:dyDescent="0.2">
      <c r="C146" s="162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3:13" s="149" customFormat="1" x14ac:dyDescent="0.2">
      <c r="C147" s="162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3:13" s="149" customFormat="1" x14ac:dyDescent="0.2">
      <c r="C148" s="162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3:13" s="149" customFormat="1" x14ac:dyDescent="0.2">
      <c r="C149" s="162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3:13" s="149" customFormat="1" x14ac:dyDescent="0.2">
      <c r="C150" s="162"/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3:13" s="149" customFormat="1" x14ac:dyDescent="0.2">
      <c r="C151" s="162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3:13" s="149" customFormat="1" x14ac:dyDescent="0.2">
      <c r="C152" s="162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3:13" s="149" customFormat="1" x14ac:dyDescent="0.2">
      <c r="C153" s="162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3:13" s="149" customFormat="1" x14ac:dyDescent="0.2">
      <c r="C154" s="162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3:13" s="149" customFormat="1" x14ac:dyDescent="0.2">
      <c r="C155" s="162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3:13" s="149" customFormat="1" x14ac:dyDescent="0.2">
      <c r="C156" s="162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3:13" s="149" customFormat="1" x14ac:dyDescent="0.2">
      <c r="C157" s="162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3:13" s="149" customFormat="1" x14ac:dyDescent="0.2">
      <c r="C158" s="162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3:13" s="149" customFormat="1" x14ac:dyDescent="0.2">
      <c r="C159" s="162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3:13" s="149" customFormat="1" x14ac:dyDescent="0.2">
      <c r="C160" s="162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3:13" s="149" customFormat="1" x14ac:dyDescent="0.2">
      <c r="C161" s="162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3:13" s="149" customFormat="1" x14ac:dyDescent="0.2">
      <c r="C162" s="162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3:13" s="149" customFormat="1" x14ac:dyDescent="0.2">
      <c r="C163" s="162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3:13" s="149" customFormat="1" x14ac:dyDescent="0.2">
      <c r="C164" s="162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3:13" s="149" customFormat="1" x14ac:dyDescent="0.2">
      <c r="C165" s="162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  <row r="166" spans="3:13" s="149" customFormat="1" x14ac:dyDescent="0.2">
      <c r="C166" s="162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3:13" s="149" customFormat="1" x14ac:dyDescent="0.2">
      <c r="C167" s="162"/>
      <c r="D167" s="17"/>
      <c r="E167" s="17"/>
      <c r="F167" s="17"/>
      <c r="G167" s="17"/>
      <c r="H167" s="17"/>
      <c r="I167" s="17"/>
      <c r="J167" s="17"/>
      <c r="K167" s="17"/>
      <c r="L167" s="17"/>
      <c r="M167" s="17"/>
    </row>
    <row r="168" spans="3:13" s="149" customFormat="1" x14ac:dyDescent="0.2">
      <c r="C168" s="162"/>
      <c r="D168" s="17"/>
      <c r="E168" s="17"/>
      <c r="F168" s="17"/>
      <c r="G168" s="17"/>
      <c r="H168" s="17"/>
      <c r="I168" s="17"/>
      <c r="J168" s="17"/>
      <c r="K168" s="17"/>
      <c r="L168" s="17"/>
      <c r="M168" s="17"/>
    </row>
    <row r="169" spans="3:13" s="149" customFormat="1" x14ac:dyDescent="0.2">
      <c r="C169" s="162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3:13" s="149" customFormat="1" x14ac:dyDescent="0.2">
      <c r="C170" s="162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3:13" s="149" customFormat="1" x14ac:dyDescent="0.2">
      <c r="C171" s="162"/>
      <c r="D171" s="17"/>
      <c r="E171" s="17"/>
      <c r="F171" s="17"/>
      <c r="G171" s="17"/>
      <c r="H171" s="17"/>
      <c r="I171" s="17"/>
      <c r="J171" s="17"/>
      <c r="K171" s="17"/>
      <c r="L171" s="17"/>
      <c r="M171" s="17"/>
    </row>
    <row r="172" spans="3:13" s="149" customFormat="1" x14ac:dyDescent="0.2">
      <c r="C172" s="162"/>
      <c r="D172" s="17"/>
      <c r="E172" s="17"/>
      <c r="F172" s="17"/>
      <c r="G172" s="17"/>
      <c r="H172" s="17"/>
      <c r="I172" s="17"/>
      <c r="J172" s="17"/>
      <c r="K172" s="17"/>
      <c r="L172" s="17"/>
      <c r="M172" s="17"/>
    </row>
    <row r="173" spans="3:13" s="149" customFormat="1" x14ac:dyDescent="0.2">
      <c r="C173" s="162"/>
      <c r="D173" s="17"/>
      <c r="E173" s="17"/>
      <c r="F173" s="17"/>
      <c r="G173" s="17"/>
      <c r="H173" s="17"/>
      <c r="I173" s="17"/>
      <c r="J173" s="17"/>
      <c r="K173" s="17"/>
      <c r="L173" s="17"/>
      <c r="M173" s="17"/>
    </row>
    <row r="174" spans="3:13" s="149" customFormat="1" x14ac:dyDescent="0.2">
      <c r="C174" s="162"/>
      <c r="D174" s="17"/>
      <c r="E174" s="17"/>
      <c r="F174" s="17"/>
      <c r="G174" s="17"/>
      <c r="H174" s="17"/>
      <c r="I174" s="17"/>
      <c r="J174" s="17"/>
      <c r="K174" s="17"/>
      <c r="L174" s="17"/>
      <c r="M174" s="17"/>
    </row>
    <row r="175" spans="3:13" s="149" customFormat="1" x14ac:dyDescent="0.2">
      <c r="C175" s="162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3:13" s="149" customFormat="1" x14ac:dyDescent="0.2">
      <c r="C176" s="162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3:13" s="149" customFormat="1" x14ac:dyDescent="0.2">
      <c r="C177" s="162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3:13" s="149" customFormat="1" x14ac:dyDescent="0.2">
      <c r="C178" s="162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3:13" s="149" customFormat="1" x14ac:dyDescent="0.2">
      <c r="C179" s="162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3:13" s="149" customFormat="1" x14ac:dyDescent="0.2">
      <c r="C180" s="162"/>
      <c r="D180" s="17"/>
      <c r="E180" s="17"/>
      <c r="F180" s="17"/>
      <c r="G180" s="17"/>
      <c r="H180" s="17"/>
      <c r="I180" s="17"/>
      <c r="J180" s="17"/>
      <c r="K180" s="17"/>
      <c r="L180" s="17"/>
      <c r="M180" s="17"/>
    </row>
    <row r="181" spans="3:13" s="149" customFormat="1" x14ac:dyDescent="0.2">
      <c r="C181" s="162"/>
      <c r="D181" s="17"/>
      <c r="E181" s="17"/>
      <c r="F181" s="17"/>
      <c r="G181" s="17"/>
      <c r="H181" s="17"/>
      <c r="I181" s="17"/>
      <c r="J181" s="17"/>
      <c r="K181" s="17"/>
      <c r="L181" s="17"/>
      <c r="M181" s="17"/>
    </row>
    <row r="182" spans="3:13" s="149" customFormat="1" x14ac:dyDescent="0.2">
      <c r="C182" s="162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3:13" s="149" customFormat="1" x14ac:dyDescent="0.2">
      <c r="C183" s="162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3:13" s="149" customFormat="1" x14ac:dyDescent="0.2">
      <c r="C184" s="162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3:13" s="149" customFormat="1" x14ac:dyDescent="0.2">
      <c r="C185" s="162"/>
      <c r="D185" s="17"/>
      <c r="E185" s="17"/>
      <c r="F185" s="17"/>
      <c r="G185" s="17"/>
      <c r="H185" s="17"/>
      <c r="I185" s="17"/>
      <c r="J185" s="17"/>
      <c r="K185" s="17"/>
      <c r="L185" s="17"/>
      <c r="M185" s="17"/>
    </row>
    <row r="186" spans="3:13" s="149" customFormat="1" x14ac:dyDescent="0.2">
      <c r="C186" s="162"/>
      <c r="D186" s="17"/>
      <c r="E186" s="17"/>
      <c r="F186" s="17"/>
      <c r="G186" s="17"/>
      <c r="H186" s="17"/>
      <c r="I186" s="17"/>
      <c r="J186" s="17"/>
      <c r="K186" s="17"/>
      <c r="L186" s="17"/>
      <c r="M186" s="17"/>
    </row>
    <row r="187" spans="3:13" s="149" customFormat="1" x14ac:dyDescent="0.2">
      <c r="C187" s="162"/>
      <c r="D187" s="17"/>
      <c r="E187" s="17"/>
      <c r="F187" s="17"/>
      <c r="G187" s="17"/>
      <c r="H187" s="17"/>
      <c r="I187" s="17"/>
      <c r="J187" s="17"/>
      <c r="K187" s="17"/>
      <c r="L187" s="17"/>
      <c r="M187" s="17"/>
    </row>
    <row r="188" spans="3:13" s="149" customFormat="1" x14ac:dyDescent="0.2">
      <c r="C188" s="162"/>
      <c r="D188" s="17"/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3:13" s="149" customFormat="1" x14ac:dyDescent="0.2">
      <c r="C189" s="162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3:13" s="149" customFormat="1" x14ac:dyDescent="0.2">
      <c r="C190" s="162"/>
      <c r="D190" s="17"/>
      <c r="E190" s="17"/>
      <c r="F190" s="17"/>
      <c r="G190" s="17"/>
      <c r="H190" s="17"/>
      <c r="I190" s="17"/>
      <c r="J190" s="17"/>
      <c r="K190" s="17"/>
      <c r="L190" s="17"/>
      <c r="M190" s="17"/>
    </row>
    <row r="191" spans="3:13" s="149" customFormat="1" x14ac:dyDescent="0.2">
      <c r="C191" s="162"/>
      <c r="D191" s="17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3:13" s="149" customFormat="1" x14ac:dyDescent="0.2">
      <c r="C192" s="162"/>
      <c r="D192" s="17"/>
      <c r="E192" s="17"/>
      <c r="F192" s="17"/>
      <c r="G192" s="17"/>
      <c r="H192" s="17"/>
      <c r="I192" s="17"/>
      <c r="J192" s="17"/>
      <c r="K192" s="17"/>
      <c r="L192" s="17"/>
      <c r="M192" s="17"/>
    </row>
    <row r="193" spans="3:13" s="149" customFormat="1" x14ac:dyDescent="0.2">
      <c r="C193" s="162"/>
      <c r="D193" s="17"/>
      <c r="E193" s="17"/>
      <c r="F193" s="17"/>
      <c r="G193" s="17"/>
      <c r="H193" s="17"/>
      <c r="I193" s="17"/>
      <c r="J193" s="17"/>
      <c r="K193" s="17"/>
      <c r="L193" s="17"/>
      <c r="M193" s="17"/>
    </row>
    <row r="194" spans="3:13" s="149" customFormat="1" x14ac:dyDescent="0.2">
      <c r="C194" s="162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3:13" s="149" customFormat="1" x14ac:dyDescent="0.2">
      <c r="C195" s="162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3:13" s="149" customFormat="1" x14ac:dyDescent="0.2">
      <c r="C196" s="162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3:13" s="149" customFormat="1" x14ac:dyDescent="0.2">
      <c r="C197" s="162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3:13" s="149" customFormat="1" x14ac:dyDescent="0.2">
      <c r="C198" s="162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3:13" s="149" customFormat="1" x14ac:dyDescent="0.2">
      <c r="C199" s="162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3:13" s="149" customFormat="1" x14ac:dyDescent="0.2">
      <c r="C200" s="162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3:13" s="149" customFormat="1" x14ac:dyDescent="0.2">
      <c r="C201" s="162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3:13" s="149" customFormat="1" x14ac:dyDescent="0.2">
      <c r="C202" s="162"/>
      <c r="D202" s="17"/>
      <c r="E202" s="17"/>
      <c r="F202" s="17"/>
      <c r="G202" s="17"/>
      <c r="H202" s="17"/>
      <c r="I202" s="17"/>
      <c r="J202" s="17"/>
      <c r="K202" s="17"/>
      <c r="L202" s="17"/>
      <c r="M202" s="17"/>
    </row>
    <row r="203" spans="3:13" s="149" customFormat="1" x14ac:dyDescent="0.2">
      <c r="C203" s="162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3:13" s="149" customFormat="1" x14ac:dyDescent="0.2">
      <c r="C204" s="162"/>
      <c r="D204" s="17"/>
      <c r="E204" s="17"/>
      <c r="F204" s="17"/>
      <c r="G204" s="17"/>
      <c r="H204" s="17"/>
      <c r="I204" s="17"/>
      <c r="J204" s="17"/>
      <c r="K204" s="17"/>
      <c r="L204" s="17"/>
      <c r="M204" s="17"/>
    </row>
    <row r="205" spans="3:13" s="149" customFormat="1" x14ac:dyDescent="0.2">
      <c r="C205" s="162"/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3:13" s="149" customFormat="1" x14ac:dyDescent="0.2">
      <c r="C206" s="162"/>
      <c r="D206" s="17"/>
      <c r="E206" s="17"/>
      <c r="F206" s="17"/>
      <c r="G206" s="17"/>
      <c r="H206" s="17"/>
      <c r="I206" s="17"/>
      <c r="J206" s="17"/>
      <c r="K206" s="17"/>
      <c r="L206" s="17"/>
      <c r="M206" s="17"/>
    </row>
    <row r="207" spans="3:13" s="149" customFormat="1" x14ac:dyDescent="0.2">
      <c r="C207" s="162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3:13" s="149" customFormat="1" x14ac:dyDescent="0.2">
      <c r="C208" s="162"/>
      <c r="D208" s="17"/>
      <c r="E208" s="17"/>
      <c r="F208" s="17"/>
      <c r="G208" s="17"/>
      <c r="H208" s="17"/>
      <c r="I208" s="17"/>
      <c r="J208" s="17"/>
      <c r="K208" s="17"/>
      <c r="L208" s="17"/>
      <c r="M208" s="17"/>
    </row>
    <row r="209" spans="3:13" s="149" customFormat="1" x14ac:dyDescent="0.2">
      <c r="C209" s="162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3:13" s="149" customFormat="1" x14ac:dyDescent="0.2">
      <c r="C210" s="162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3:13" s="149" customFormat="1" x14ac:dyDescent="0.2">
      <c r="C211" s="162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3:13" s="149" customFormat="1" x14ac:dyDescent="0.2">
      <c r="C212" s="162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3:13" s="149" customFormat="1" x14ac:dyDescent="0.2">
      <c r="C213" s="162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3:13" s="149" customFormat="1" x14ac:dyDescent="0.2">
      <c r="C214" s="162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3:13" s="149" customFormat="1" x14ac:dyDescent="0.2">
      <c r="C215" s="162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3:13" s="149" customFormat="1" x14ac:dyDescent="0.2">
      <c r="C216" s="162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3:13" s="149" customFormat="1" x14ac:dyDescent="0.2">
      <c r="C217" s="162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3:13" s="149" customFormat="1" x14ac:dyDescent="0.2">
      <c r="C218" s="162"/>
      <c r="D218" s="17"/>
      <c r="E218" s="17"/>
      <c r="F218" s="17"/>
      <c r="G218" s="17"/>
      <c r="H218" s="17"/>
      <c r="I218" s="17"/>
      <c r="J218" s="17"/>
      <c r="K218" s="17"/>
      <c r="L218" s="17"/>
      <c r="M218" s="17"/>
    </row>
    <row r="219" spans="3:13" s="149" customFormat="1" x14ac:dyDescent="0.2">
      <c r="C219" s="162"/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3:13" s="149" customFormat="1" x14ac:dyDescent="0.2">
      <c r="C220" s="162"/>
      <c r="D220" s="17"/>
      <c r="E220" s="17"/>
      <c r="F220" s="17"/>
      <c r="G220" s="17"/>
      <c r="H220" s="17"/>
      <c r="I220" s="17"/>
      <c r="J220" s="17"/>
      <c r="K220" s="17"/>
      <c r="L220" s="17"/>
      <c r="M220" s="17"/>
    </row>
    <row r="221" spans="3:13" s="149" customFormat="1" x14ac:dyDescent="0.2">
      <c r="C221" s="162"/>
      <c r="D221" s="17"/>
      <c r="E221" s="17"/>
      <c r="F221" s="17"/>
      <c r="G221" s="17"/>
      <c r="H221" s="17"/>
      <c r="I221" s="17"/>
      <c r="J221" s="17"/>
      <c r="K221" s="17"/>
      <c r="L221" s="17"/>
      <c r="M221" s="17"/>
    </row>
    <row r="222" spans="3:13" s="149" customFormat="1" x14ac:dyDescent="0.2">
      <c r="C222" s="162"/>
      <c r="D222" s="17"/>
      <c r="E222" s="17"/>
      <c r="F222" s="17"/>
      <c r="G222" s="17"/>
      <c r="H222" s="17"/>
      <c r="I222" s="17"/>
      <c r="J222" s="17"/>
      <c r="K222" s="17"/>
      <c r="L222" s="17"/>
      <c r="M222" s="17"/>
    </row>
    <row r="223" spans="3:13" s="149" customFormat="1" x14ac:dyDescent="0.2">
      <c r="C223" s="162"/>
      <c r="D223" s="17"/>
      <c r="E223" s="17"/>
      <c r="F223" s="17"/>
      <c r="G223" s="17"/>
      <c r="H223" s="17"/>
      <c r="I223" s="17"/>
      <c r="J223" s="17"/>
      <c r="K223" s="17"/>
      <c r="L223" s="17"/>
      <c r="M223" s="17"/>
    </row>
    <row r="224" spans="3:13" s="149" customFormat="1" x14ac:dyDescent="0.2">
      <c r="C224" s="162"/>
      <c r="D224" s="17"/>
      <c r="E224" s="17"/>
      <c r="F224" s="17"/>
      <c r="G224" s="17"/>
      <c r="H224" s="17"/>
      <c r="I224" s="17"/>
      <c r="J224" s="17"/>
      <c r="K224" s="17"/>
      <c r="L224" s="17"/>
      <c r="M224" s="17"/>
    </row>
    <row r="225" spans="3:13" s="149" customFormat="1" x14ac:dyDescent="0.2">
      <c r="C225" s="162"/>
      <c r="D225" s="17"/>
      <c r="E225" s="17"/>
      <c r="F225" s="17"/>
      <c r="G225" s="17"/>
      <c r="H225" s="17"/>
      <c r="I225" s="17"/>
      <c r="J225" s="17"/>
      <c r="K225" s="17"/>
      <c r="L225" s="17"/>
      <c r="M225" s="17"/>
    </row>
    <row r="226" spans="3:13" s="149" customFormat="1" x14ac:dyDescent="0.2">
      <c r="C226" s="162"/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3:13" s="149" customFormat="1" x14ac:dyDescent="0.2">
      <c r="C227" s="162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3:13" s="149" customFormat="1" x14ac:dyDescent="0.2">
      <c r="C228" s="162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3:13" s="149" customFormat="1" x14ac:dyDescent="0.2">
      <c r="C229" s="162"/>
      <c r="D229" s="17"/>
      <c r="E229" s="17"/>
      <c r="F229" s="17"/>
      <c r="G229" s="17"/>
      <c r="H229" s="17"/>
      <c r="I229" s="17"/>
      <c r="J229" s="17"/>
      <c r="K229" s="17"/>
      <c r="L229" s="17"/>
      <c r="M229" s="17"/>
    </row>
    <row r="230" spans="3:13" s="149" customFormat="1" x14ac:dyDescent="0.2">
      <c r="C230" s="162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3:13" s="149" customFormat="1" x14ac:dyDescent="0.2">
      <c r="C231" s="162"/>
      <c r="D231" s="17"/>
      <c r="E231" s="17"/>
      <c r="F231" s="17"/>
      <c r="G231" s="17"/>
      <c r="H231" s="17"/>
      <c r="I231" s="17"/>
      <c r="J231" s="17"/>
      <c r="K231" s="17"/>
      <c r="L231" s="17"/>
      <c r="M231" s="17"/>
    </row>
    <row r="232" spans="3:13" s="149" customFormat="1" x14ac:dyDescent="0.2">
      <c r="C232" s="162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3:13" s="149" customFormat="1" x14ac:dyDescent="0.2">
      <c r="C233" s="162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3:13" s="149" customFormat="1" x14ac:dyDescent="0.2">
      <c r="C234" s="162"/>
      <c r="D234" s="17"/>
      <c r="E234" s="17"/>
      <c r="F234" s="17"/>
      <c r="G234" s="17"/>
      <c r="H234" s="17"/>
      <c r="I234" s="17"/>
      <c r="J234" s="17"/>
      <c r="K234" s="17"/>
      <c r="L234" s="17"/>
      <c r="M234" s="17"/>
    </row>
    <row r="235" spans="3:13" s="149" customFormat="1" x14ac:dyDescent="0.2">
      <c r="C235" s="162"/>
      <c r="D235" s="17"/>
      <c r="E235" s="17"/>
      <c r="F235" s="17"/>
      <c r="G235" s="17"/>
      <c r="H235" s="17"/>
      <c r="I235" s="17"/>
      <c r="J235" s="17"/>
      <c r="K235" s="17"/>
      <c r="L235" s="17"/>
      <c r="M235" s="17"/>
    </row>
    <row r="236" spans="3:13" s="149" customFormat="1" x14ac:dyDescent="0.2">
      <c r="C236" s="162"/>
      <c r="D236" s="17"/>
      <c r="E236" s="17"/>
      <c r="F236" s="17"/>
      <c r="G236" s="17"/>
      <c r="H236" s="17"/>
      <c r="I236" s="17"/>
      <c r="J236" s="17"/>
      <c r="K236" s="17"/>
      <c r="L236" s="17"/>
      <c r="M236" s="17"/>
    </row>
    <row r="237" spans="3:13" s="149" customFormat="1" x14ac:dyDescent="0.2">
      <c r="C237" s="162"/>
      <c r="D237" s="17"/>
      <c r="E237" s="17"/>
      <c r="F237" s="17"/>
      <c r="G237" s="17"/>
      <c r="H237" s="17"/>
      <c r="I237" s="17"/>
      <c r="J237" s="17"/>
      <c r="K237" s="17"/>
      <c r="L237" s="17"/>
      <c r="M237" s="17"/>
    </row>
    <row r="238" spans="3:13" s="149" customFormat="1" x14ac:dyDescent="0.2">
      <c r="C238" s="162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spans="3:13" s="149" customFormat="1" x14ac:dyDescent="0.2">
      <c r="C239" s="162"/>
      <c r="D239" s="17"/>
      <c r="E239" s="17"/>
      <c r="F239" s="17"/>
      <c r="G239" s="17"/>
      <c r="H239" s="17"/>
      <c r="I239" s="17"/>
      <c r="J239" s="17"/>
      <c r="K239" s="17"/>
      <c r="L239" s="17"/>
      <c r="M239" s="17"/>
    </row>
    <row r="240" spans="3:13" s="149" customFormat="1" x14ac:dyDescent="0.2">
      <c r="C240" s="162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3:13" s="149" customFormat="1" x14ac:dyDescent="0.2">
      <c r="C241" s="162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3:13" s="149" customFormat="1" x14ac:dyDescent="0.2">
      <c r="C242" s="162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3:13" s="149" customFormat="1" x14ac:dyDescent="0.2">
      <c r="C243" s="162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3:13" s="149" customFormat="1" x14ac:dyDescent="0.2">
      <c r="C244" s="162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3:13" s="149" customFormat="1" x14ac:dyDescent="0.2">
      <c r="C245" s="162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3:13" s="149" customFormat="1" x14ac:dyDescent="0.2">
      <c r="C246" s="162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spans="3:13" s="149" customFormat="1" x14ac:dyDescent="0.2">
      <c r="C247" s="162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3:13" s="149" customFormat="1" x14ac:dyDescent="0.2">
      <c r="C248" s="162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spans="3:13" s="149" customFormat="1" x14ac:dyDescent="0.2">
      <c r="C249" s="162"/>
      <c r="D249" s="17"/>
      <c r="E249" s="17"/>
      <c r="F249" s="17"/>
      <c r="G249" s="17"/>
      <c r="H249" s="17"/>
      <c r="I249" s="17"/>
      <c r="J249" s="17"/>
      <c r="K249" s="17"/>
      <c r="L249" s="17"/>
      <c r="M249" s="17"/>
    </row>
    <row r="250" spans="3:13" s="149" customFormat="1" x14ac:dyDescent="0.2">
      <c r="C250" s="162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spans="3:13" s="149" customFormat="1" x14ac:dyDescent="0.2">
      <c r="C251" s="162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3:13" s="149" customFormat="1" x14ac:dyDescent="0.2">
      <c r="C252" s="162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spans="3:13" s="149" customFormat="1" x14ac:dyDescent="0.2">
      <c r="C253" s="162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spans="3:13" s="149" customFormat="1" x14ac:dyDescent="0.2">
      <c r="C254" s="162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3:13" s="149" customFormat="1" x14ac:dyDescent="0.2">
      <c r="C255" s="162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spans="3:13" s="149" customFormat="1" x14ac:dyDescent="0.2">
      <c r="C256" s="162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spans="3:13" s="149" customFormat="1" x14ac:dyDescent="0.2">
      <c r="C257" s="162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3:13" s="149" customFormat="1" x14ac:dyDescent="0.2">
      <c r="C258" s="162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spans="3:13" s="149" customFormat="1" x14ac:dyDescent="0.2">
      <c r="C259" s="162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spans="3:13" s="149" customFormat="1" x14ac:dyDescent="0.2">
      <c r="C260" s="162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spans="3:13" s="149" customFormat="1" x14ac:dyDescent="0.2">
      <c r="C261" s="162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3:13" s="149" customFormat="1" x14ac:dyDescent="0.2">
      <c r="C262" s="162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3:13" s="149" customFormat="1" x14ac:dyDescent="0.2">
      <c r="C263" s="162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spans="3:13" s="149" customFormat="1" x14ac:dyDescent="0.2">
      <c r="C264" s="162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spans="3:13" s="149" customFormat="1" x14ac:dyDescent="0.2">
      <c r="C265" s="162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</sheetData>
  <sheetProtection algorithmName="SHA-512" hashValue="m7DFkegYgGZ5KTXuzY7fhAi7TGfO5fnTLjBWB51N6rHFXPG8/KytIXMnwrdgi5xGcE1J9x3m26eL5u7ElVtwPg==" saltValue="k2qAzsGNnNvw9KjG9y2bNA==" spinCount="100000" sheet="1" objects="1" scenarios="1"/>
  <conditionalFormatting sqref="D8 F8 H8 J8 L8 D10:D65537 F10:F65537 H10:H65537 J10:J65537 L10:L65537">
    <cfRule type="cellIs" dxfId="12" priority="2" stopIfTrue="1" operator="greaterThan">
      <formula>0</formula>
    </cfRule>
  </conditionalFormatting>
  <conditionalFormatting sqref="E8 G8 I8 K8 M8 E10:E65537 G10:G65537 I10:I65537 K10:K65537 M10:M65537">
    <cfRule type="cellIs" dxfId="11" priority="1" stopIfTrue="1" operator="greaterThan">
      <formula>0</formula>
    </cfRule>
  </conditionalFormatting>
  <hyperlinks>
    <hyperlink ref="C5" location="'Ein Blick'!A1" display="'Ein Blick'!A1" xr:uid="{00000000-0004-0000-0300-000000000000}"/>
    <hyperlink ref="D4" location="'Analyse u Kalkulation'!A1" display="'Analyse u Kalkulation'!A1" xr:uid="{00000000-0004-0000-0300-000001000000}"/>
    <hyperlink ref="D3" location="A!A1" display="A!A1" xr:uid="{00000000-0004-0000-0300-000002000000}"/>
    <hyperlink ref="D5" location="umgerechnet!A1" display="umgerechnet!A1" xr:uid="{00000000-0004-0000-0300-000003000000}"/>
    <hyperlink ref="C3" location="Info!A7" display="Info" xr:uid="{00000000-0004-0000-0300-000004000000}"/>
  </hyperlinks>
  <printOptions horizontalCentered="1" gridLines="1"/>
  <pageMargins left="0.39370078740157483" right="0.31496062992125984" top="0.59055118110236227" bottom="0.78740157480314965" header="0.31496062992125984" footer="0.51181102362204722"/>
  <pageSetup paperSize="9" scale="95" orientation="landscape" blackAndWhite="1" horizontalDpi="300" verticalDpi="300" r:id="rId1"/>
  <headerFooter alignWithMargins="0">
    <oddHeader>&amp;C&amp;"Calibri,Standard"&amp;A &amp;D Seite &amp;P / &amp;N</oddHeader>
    <oddFooter xml:space="preserve">&amp;C&amp;"Calibri,Standard"&amp;F   © Auvista Verlag, München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3"/>
  <sheetViews>
    <sheetView showGridLines="0" zoomScaleNormal="100" workbookViewId="0">
      <pane ySplit="11" topLeftCell="A12" activePane="bottomLeft" state="frozenSplit"/>
      <selection pane="bottomLeft" activeCell="A12" sqref="A12"/>
    </sheetView>
  </sheetViews>
  <sheetFormatPr baseColWidth="10" defaultRowHeight="12.75" x14ac:dyDescent="0.2"/>
  <cols>
    <col min="1" max="1" width="4.625" style="17" customWidth="1"/>
    <col min="2" max="2" width="1.5" style="17" customWidth="1"/>
    <col min="3" max="3" width="9" style="88" bestFit="1" customWidth="1"/>
    <col min="4" max="4" width="18.125" style="17" customWidth="1"/>
    <col min="5" max="5" width="8.5" style="17" customWidth="1"/>
    <col min="6" max="6" width="15.25" style="17" bestFit="1" customWidth="1"/>
    <col min="7" max="7" width="8.75" style="89" bestFit="1" customWidth="1"/>
    <col min="8" max="8" width="13" style="17" bestFit="1" customWidth="1"/>
    <col min="9" max="9" width="13.75" style="17" customWidth="1"/>
    <col min="10" max="10" width="14.375" style="17" customWidth="1"/>
    <col min="11" max="11" width="15.5" style="17" customWidth="1"/>
    <col min="12" max="13" width="1.5" style="17" customWidth="1"/>
    <col min="14" max="16384" width="11" style="17"/>
  </cols>
  <sheetData>
    <row r="1" spans="1:13" x14ac:dyDescent="0.2">
      <c r="A1" s="131" t="s">
        <v>28</v>
      </c>
    </row>
    <row r="2" spans="1:13" ht="6" customHeight="1" x14ac:dyDescent="0.2">
      <c r="B2" s="128"/>
      <c r="C2" s="95"/>
      <c r="D2" s="96"/>
      <c r="E2" s="96"/>
      <c r="F2" s="96"/>
      <c r="G2" s="97"/>
      <c r="H2" s="96"/>
      <c r="I2" s="96"/>
      <c r="J2" s="96"/>
      <c r="K2" s="96"/>
      <c r="L2" s="96"/>
      <c r="M2" s="98"/>
    </row>
    <row r="3" spans="1:13" ht="15.75" x14ac:dyDescent="0.25">
      <c r="B3" s="99"/>
      <c r="C3" s="90" t="s">
        <v>19</v>
      </c>
      <c r="D3" s="91" t="s">
        <v>244</v>
      </c>
      <c r="E3" s="15"/>
      <c r="F3" s="15"/>
      <c r="G3" s="100" t="s">
        <v>245</v>
      </c>
      <c r="H3" s="15"/>
      <c r="I3" s="15"/>
      <c r="J3" s="15"/>
      <c r="K3" s="15"/>
      <c r="L3" s="15"/>
      <c r="M3" s="101"/>
    </row>
    <row r="4" spans="1:13" ht="39.950000000000003" customHeight="1" x14ac:dyDescent="0.7">
      <c r="B4" s="99"/>
      <c r="C4" s="92" t="s">
        <v>16</v>
      </c>
      <c r="D4" s="172" t="s">
        <v>14</v>
      </c>
      <c r="E4" s="15"/>
      <c r="F4" s="102"/>
      <c r="G4" s="103" t="s">
        <v>243</v>
      </c>
      <c r="H4" s="15"/>
      <c r="I4" s="15"/>
      <c r="J4" s="15"/>
      <c r="K4" s="15"/>
      <c r="L4" s="15"/>
      <c r="M4" s="101"/>
    </row>
    <row r="5" spans="1:13" ht="20.100000000000001" customHeight="1" x14ac:dyDescent="0.35">
      <c r="B5" s="99"/>
      <c r="C5" s="93" t="s">
        <v>12</v>
      </c>
      <c r="D5" s="94" t="s">
        <v>10</v>
      </c>
      <c r="E5" s="15"/>
      <c r="F5" s="15"/>
      <c r="G5" s="129" t="s">
        <v>250</v>
      </c>
      <c r="H5" s="15"/>
      <c r="I5" s="15"/>
      <c r="J5" s="15"/>
      <c r="K5" s="15"/>
      <c r="L5" s="15"/>
      <c r="M5" s="101"/>
    </row>
    <row r="6" spans="1:13" ht="13.5" thickBot="1" x14ac:dyDescent="0.25">
      <c r="B6" s="104"/>
      <c r="C6" s="19"/>
      <c r="D6" s="18"/>
      <c r="E6" s="18"/>
      <c r="F6" s="18"/>
      <c r="G6" s="20"/>
      <c r="H6" s="18"/>
      <c r="I6" s="18"/>
      <c r="J6" s="18"/>
      <c r="K6" s="18"/>
      <c r="L6" s="18"/>
      <c r="M6" s="105"/>
    </row>
    <row r="7" spans="1:13" x14ac:dyDescent="0.2">
      <c r="B7" s="99"/>
      <c r="C7" s="14"/>
      <c r="D7" s="15"/>
      <c r="E7" s="15"/>
      <c r="F7" s="15"/>
      <c r="G7" s="106"/>
      <c r="H7" s="15"/>
      <c r="I7" s="107" t="s">
        <v>228</v>
      </c>
      <c r="J7" s="15"/>
      <c r="K7" s="15"/>
      <c r="L7" s="15"/>
      <c r="M7" s="101"/>
    </row>
    <row r="8" spans="1:13" x14ac:dyDescent="0.2">
      <c r="B8" s="99"/>
      <c r="C8" s="14" t="s">
        <v>227</v>
      </c>
      <c r="D8" s="108"/>
      <c r="E8" s="109" t="str">
        <f>IF(F8=0,"","Aktueller Vermögenswert:")</f>
        <v>Aktueller Vermögenswert:</v>
      </c>
      <c r="F8" s="21">
        <f>SUM(F16,F33,F50,F67,F84,F101,F118,F135,F152,F169)</f>
        <v>44234</v>
      </c>
      <c r="G8" s="16"/>
      <c r="H8" s="21" t="str">
        <f>IF(A!$G$10="","",A!$G$10)</f>
        <v>CHF</v>
      </c>
      <c r="I8" s="307">
        <v>1</v>
      </c>
      <c r="J8" s="21" t="str">
        <f>IF(A!$G$7="","",A!$G$7)</f>
        <v>EUR</v>
      </c>
      <c r="K8" s="307">
        <v>1</v>
      </c>
      <c r="L8" s="15"/>
      <c r="M8" s="101"/>
    </row>
    <row r="9" spans="1:13" x14ac:dyDescent="0.2">
      <c r="B9" s="99"/>
      <c r="C9" s="15" t="s">
        <v>226</v>
      </c>
      <c r="D9" s="110"/>
      <c r="E9" s="22" t="str">
        <f>IF(F9=0,"","Summe der Kaufpreise:")</f>
        <v>Summe der Kaufpreise:</v>
      </c>
      <c r="F9" s="23">
        <f>SUM(F18,F35,F52,F69,F86,F103,F120,F137,F154,F171)</f>
        <v>26200</v>
      </c>
      <c r="G9" s="16" t="s">
        <v>225</v>
      </c>
      <c r="H9" s="21" t="str">
        <f>IF(A!$G$7="","",A!$G$7)</f>
        <v>EUR</v>
      </c>
      <c r="I9" s="24">
        <f>IF(I8="","",IF(A!G13="","Faktor in Blatt /A/ eintragen!",I8/A!G13))</f>
        <v>1.075268817204301</v>
      </c>
      <c r="J9" s="21" t="str">
        <f>IF(A!$G$10="","",A!$G$10)</f>
        <v>CHF</v>
      </c>
      <c r="K9" s="24">
        <f>IF(K8="","",IF(A!G13="","Faktor in Blatt /A/ eintragen!",K8*A!G13))</f>
        <v>0.93</v>
      </c>
      <c r="L9" s="15"/>
      <c r="M9" s="101"/>
    </row>
    <row r="10" spans="1:13" ht="15" x14ac:dyDescent="0.35">
      <c r="B10" s="99"/>
      <c r="C10" s="14">
        <f>SUM(C16,C33,C50,C67,C84,C101,C118,C135,C152,C169)</f>
        <v>300</v>
      </c>
      <c r="D10" s="111"/>
      <c r="E10" s="25" t="str">
        <f>IF(F10&gt;0,"Brutto-Gewinn:",IF(F10&lt;0,"Verlust ohne Gebühren:","Gewinn/Verlust"))</f>
        <v>Brutto-Gewinn:</v>
      </c>
      <c r="F10" s="26">
        <f>F8-F9</f>
        <v>18034</v>
      </c>
      <c r="G10" s="27">
        <f>IF(OR(F8="",F9=""),"",IF(F10=0,0,F8/F9-1))</f>
        <v>0.68832061068702299</v>
      </c>
      <c r="H10" s="15"/>
      <c r="I10" s="107" t="s">
        <v>224</v>
      </c>
      <c r="J10" s="28"/>
      <c r="K10" s="15"/>
      <c r="L10" s="15"/>
      <c r="M10" s="101"/>
    </row>
    <row r="11" spans="1:13" ht="16.5" x14ac:dyDescent="0.35">
      <c r="B11" s="99"/>
      <c r="C11" s="14"/>
      <c r="D11" s="111"/>
      <c r="E11" s="107" t="str">
        <f>IF(A!G7="","",CONCATENATE("Alle Angaben in ",A!G7))</f>
        <v>Alle Angaben in EUR</v>
      </c>
      <c r="F11" s="26"/>
      <c r="G11" s="29"/>
      <c r="H11" s="15"/>
      <c r="I11" s="15"/>
      <c r="J11" s="28"/>
      <c r="K11" s="15"/>
      <c r="L11" s="15"/>
      <c r="M11" s="101"/>
    </row>
    <row r="12" spans="1:13" ht="0.95" customHeight="1" thickBot="1" x14ac:dyDescent="0.4">
      <c r="A12" s="131" t="s">
        <v>28</v>
      </c>
      <c r="B12" s="112"/>
      <c r="C12" s="31"/>
      <c r="D12" s="32"/>
      <c r="E12" s="33"/>
      <c r="F12" s="34"/>
      <c r="G12" s="35"/>
      <c r="H12" s="30"/>
      <c r="I12" s="30"/>
      <c r="J12" s="36"/>
      <c r="K12" s="30"/>
      <c r="L12" s="30"/>
      <c r="M12" s="113"/>
    </row>
    <row r="13" spans="1:13" ht="15.75" thickTop="1" x14ac:dyDescent="0.35">
      <c r="B13" s="99"/>
      <c r="C13" s="14"/>
      <c r="D13" s="37"/>
      <c r="E13" s="25"/>
      <c r="F13" s="26"/>
      <c r="G13" s="38"/>
      <c r="H13" s="15"/>
      <c r="I13" s="15"/>
      <c r="J13" s="28"/>
      <c r="K13" s="15"/>
      <c r="L13" s="15"/>
      <c r="M13" s="101"/>
    </row>
    <row r="14" spans="1:13" x14ac:dyDescent="0.2">
      <c r="B14" s="99"/>
      <c r="C14" s="39" t="s">
        <v>223</v>
      </c>
      <c r="D14" s="24" t="str">
        <f>IF(D15="","Titel im Blatt /Kurs-Eingabe/ in Zelle C9 eintragen, Kurswerte ebenfalls dort ab Zelle C10!","Titel des Wertpapiers:")</f>
        <v>Titel des Wertpapiers:</v>
      </c>
      <c r="E14" s="25"/>
      <c r="F14" s="40"/>
      <c r="G14" s="16"/>
      <c r="H14" s="15"/>
      <c r="I14" s="15"/>
      <c r="J14" s="28" t="str">
        <f>IF(I16="","","Kalkulatorische Verkaufsgrenzen:")</f>
        <v>Kalkulatorische Verkaufsgrenzen:</v>
      </c>
      <c r="K14" s="15"/>
      <c r="L14" s="15"/>
      <c r="M14" s="101"/>
    </row>
    <row r="15" spans="1:13" x14ac:dyDescent="0.2">
      <c r="B15" s="99"/>
      <c r="C15" s="14" t="str">
        <f>IF(C16&gt;0,"Anzahl",IF(AND(D16="",I16=""),"",IF(C16="","Anzahl ?","Anzahl")))</f>
        <v>Anzahl</v>
      </c>
      <c r="D15" s="41" t="str">
        <f>IF('Kurs-Eingabe'!D10="","",'Kurs-Eingabe'!D10)</f>
        <v>Siemens</v>
      </c>
      <c r="E15" s="15"/>
      <c r="F15" s="15"/>
      <c r="G15" s="15"/>
      <c r="H15" s="42"/>
      <c r="I15" s="15" t="str">
        <f>IF(AND(D16="",I16=""),"",IF(I16="","Kaufpreis ?","Kaufpreis"))</f>
        <v>Kaufpreis</v>
      </c>
      <c r="J15" s="15" t="str">
        <f>IF(J16&gt;0,"Obere Grenze",IF(I16="","",IF(J16="","Obere Grenze ?","Obere Grenze")))</f>
        <v>Obere Grenze</v>
      </c>
      <c r="K15" s="15" t="str">
        <f>IF(K16&gt;0,"Untere Grenze",IF(I16="","",IF(K16="","Untere Grenze ?","Untere Grenze")))</f>
        <v>Untere Grenze</v>
      </c>
      <c r="L15" s="15"/>
      <c r="M15" s="101"/>
    </row>
    <row r="16" spans="1:13" x14ac:dyDescent="0.2">
      <c r="B16" s="99"/>
      <c r="C16" s="311">
        <v>200</v>
      </c>
      <c r="D16" s="15">
        <f>IF(Tageskurssortiermatrix!B4="","",Tageskurssortiermatrix!B4)</f>
        <v>185.98</v>
      </c>
      <c r="E16" s="21" t="str">
        <f>IF(F16="","","Bestand:")</f>
        <v>Bestand:</v>
      </c>
      <c r="F16" s="21">
        <f>IF(OR(C16="",D16=""),"",C16*D16)</f>
        <v>37196</v>
      </c>
      <c r="G16" s="15"/>
      <c r="H16" s="306" t="str">
        <f>IF(OR(D16="",J16="",K16=""),"",IF(OR(D16&gt;(J16-0.01),(D16&lt;(K16+0.01))),"Verkaufen","Halten"))</f>
        <v>Halten</v>
      </c>
      <c r="I16" s="308">
        <v>97</v>
      </c>
      <c r="J16" s="309">
        <v>200</v>
      </c>
      <c r="K16" s="310">
        <v>60</v>
      </c>
      <c r="L16" s="15"/>
      <c r="M16" s="101"/>
    </row>
    <row r="17" spans="2:16" ht="0.95" customHeight="1" x14ac:dyDescent="0.2">
      <c r="B17" s="99"/>
      <c r="C17" s="14"/>
      <c r="D17" s="15"/>
      <c r="E17" s="21"/>
      <c r="F17" s="21"/>
      <c r="G17" s="15"/>
      <c r="H17" s="44"/>
      <c r="I17" s="15"/>
      <c r="J17" s="15"/>
      <c r="K17" s="15"/>
      <c r="L17" s="15"/>
      <c r="M17" s="101"/>
    </row>
    <row r="18" spans="2:16" x14ac:dyDescent="0.2">
      <c r="B18" s="99"/>
      <c r="C18" s="14"/>
      <c r="D18" s="15"/>
      <c r="E18" s="21" t="str">
        <f>IF(F18="","","Einlage:")</f>
        <v>Einlage:</v>
      </c>
      <c r="F18" s="23">
        <f>IF(AND(C16="",I16=""),"",IF(C16="",I16,C16*I16))</f>
        <v>19400</v>
      </c>
      <c r="G18" s="16" t="str">
        <f>IF(F19="","","Prozent")</f>
        <v>Prozent</v>
      </c>
      <c r="H18" s="44" t="str">
        <f>IF(H19="","",IF(H19&gt;0,"GEWINN","VERLUST"))</f>
        <v>GEWINN</v>
      </c>
      <c r="I18" s="15">
        <f>IF(OR($D16="",I16=""),"",$D16-I16)</f>
        <v>88.97999999999999</v>
      </c>
      <c r="J18" s="15" t="str">
        <f>IF(J19="","",IF(D16&gt;J16,"überschritten um","Nach oben noch"))</f>
        <v>Nach oben noch</v>
      </c>
      <c r="K18" s="15" t="str">
        <f>IF(K19="","",IF(D16&lt;K16,"unterschritten um","Nach unten noch"))</f>
        <v>Nach unten noch</v>
      </c>
      <c r="L18" s="15"/>
      <c r="M18" s="101"/>
      <c r="P18" s="130"/>
    </row>
    <row r="19" spans="2:16" ht="16.5" x14ac:dyDescent="0.35">
      <c r="B19" s="99"/>
      <c r="C19" s="14"/>
      <c r="D19" s="15"/>
      <c r="E19" s="21" t="str">
        <f>IF(F19="","",IF(F19&gt;-0.001,"Roh-Gewinn:","Roh-Verlust:"))</f>
        <v>Roh-Gewinn:</v>
      </c>
      <c r="F19" s="26">
        <f>IF(F16="","",IF(F18="","",F16-F18))</f>
        <v>17796</v>
      </c>
      <c r="G19" s="29">
        <f>IF(OR(D16="",I16=""),"",D16/I16-1)</f>
        <v>0.91731958762886578</v>
      </c>
      <c r="H19" s="44">
        <f>IF(AND(H20="",F19=""),"",IF(F19="","",IF(H20="",F19,F19-H20)))</f>
        <v>17796</v>
      </c>
      <c r="I19" s="47" t="str">
        <f>IF(I18="","",IF(I18&gt;0,"Gewinn","Verlust"))</f>
        <v>Gewinn</v>
      </c>
      <c r="J19" s="15">
        <f>IF(OR(D16="",J16=""),"",ABS(D16-J16))</f>
        <v>14.02000000000001</v>
      </c>
      <c r="K19" s="15">
        <f>IF(OR(D16="",K16=""),"",ABS(D16-K16))</f>
        <v>125.97999999999999</v>
      </c>
      <c r="L19" s="15"/>
      <c r="M19" s="101"/>
    </row>
    <row r="20" spans="2:16" x14ac:dyDescent="0.2">
      <c r="B20" s="99"/>
      <c r="C20" s="14"/>
      <c r="D20" s="15"/>
      <c r="E20" s="15"/>
      <c r="F20" s="15"/>
      <c r="G20" s="48" t="str">
        <f>IF(H20="","","Spesenanteil:")</f>
        <v/>
      </c>
      <c r="H20" s="49" t="str">
        <f>IF(AND(J24="",J25=""),"",IF(J24="",J25,IF(J25="",J24,J24+J25)))</f>
        <v/>
      </c>
      <c r="I20" s="15" t="str">
        <f>IF(I18="","","pro Stück")</f>
        <v>pro Stück</v>
      </c>
      <c r="J20" s="15" t="str">
        <f>IF(J16="","",IF(J19&gt;0,"pro Stück",""))</f>
        <v>pro Stück</v>
      </c>
      <c r="K20" s="15" t="str">
        <f>IF(K19="","",IF(K19&gt;0,"pro Stück",""))</f>
        <v>pro Stück</v>
      </c>
      <c r="L20" s="15"/>
      <c r="M20" s="101"/>
    </row>
    <row r="21" spans="2:16" ht="15" x14ac:dyDescent="0.25">
      <c r="B21" s="99"/>
      <c r="C21" s="312"/>
      <c r="D21" s="24" t="str">
        <f>IF(AND(I16="",C21=""),"",IF(C21="","&lt; Kaufprovision in % ?","= % Provision beim Kauf"))</f>
        <v>&lt; Kaufprovision in % ?</v>
      </c>
      <c r="E21" s="15"/>
      <c r="F21" s="15"/>
      <c r="G21" s="48"/>
      <c r="H21" s="15"/>
      <c r="I21" s="15"/>
      <c r="J21" s="15"/>
      <c r="K21" s="15"/>
      <c r="L21" s="15"/>
      <c r="M21" s="101"/>
    </row>
    <row r="22" spans="2:16" x14ac:dyDescent="0.2">
      <c r="B22" s="99"/>
      <c r="C22" s="313"/>
      <c r="D22" s="24" t="str">
        <f>IF(AND(I16="",C22=""),"",IF(C22="","&lt; und/oder fester Spesensatz beim Kauf? (in gleicher Währung wie Kurswert)","= fester Spesensatz beim Kauf"))</f>
        <v>&lt; und/oder fester Spesensatz beim Kauf? (in gleicher Währung wie Kurswert)</v>
      </c>
      <c r="E22" s="15"/>
      <c r="F22" s="15"/>
      <c r="G22" s="48"/>
      <c r="H22" s="15"/>
      <c r="I22" s="15"/>
      <c r="J22" s="15"/>
      <c r="K22" s="15"/>
      <c r="L22" s="15"/>
      <c r="M22" s="101"/>
    </row>
    <row r="23" spans="2:16" ht="15" x14ac:dyDescent="0.25">
      <c r="B23" s="99"/>
      <c r="C23" s="114"/>
      <c r="D23" s="24"/>
      <c r="E23" s="15"/>
      <c r="F23" s="15"/>
      <c r="G23" s="48"/>
      <c r="H23" s="15"/>
      <c r="I23" s="15"/>
      <c r="J23" s="15"/>
      <c r="K23" s="15"/>
      <c r="L23" s="15"/>
      <c r="M23" s="101"/>
    </row>
    <row r="24" spans="2:16" ht="15" x14ac:dyDescent="0.25">
      <c r="B24" s="99"/>
      <c r="C24" s="312"/>
      <c r="D24" s="24" t="str">
        <f>IF(AND(I19="",C24=""),"",IF(C24="","&lt; Verkaufsprovision in % ?","= % Provision beim Verkauf"))</f>
        <v>&lt; Verkaufsprovision in % ?</v>
      </c>
      <c r="E24" s="15"/>
      <c r="F24" s="15"/>
      <c r="G24" s="15"/>
      <c r="H24" s="15"/>
      <c r="I24" s="51" t="str">
        <f>IF(J24="","","Kaufprovision:")</f>
        <v/>
      </c>
      <c r="J24" s="52" t="str">
        <f>IF(F18="","",IF(AND(C21="",C22=""),"",IF(C21="",C22,C22+F18*C21/100)))</f>
        <v/>
      </c>
      <c r="K24" s="15"/>
      <c r="L24" s="15"/>
      <c r="M24" s="101"/>
    </row>
    <row r="25" spans="2:16" x14ac:dyDescent="0.2">
      <c r="B25" s="99"/>
      <c r="C25" s="313"/>
      <c r="D25" s="24" t="str">
        <f>IF(AND(I19="",C25=""),"",IF(C25="","&lt; oder fester Spesensatz beim Verkauf? (in gleicher Währung wie Kurswert)","= fester Spesensatz"))</f>
        <v>&lt; oder fester Spesensatz beim Verkauf? (in gleicher Währung wie Kurswert)</v>
      </c>
      <c r="E25" s="15"/>
      <c r="F25" s="15"/>
      <c r="G25" s="15"/>
      <c r="H25" s="15"/>
      <c r="I25" s="53" t="str">
        <f>IF(J25="","","Verkaufprovision:")</f>
        <v/>
      </c>
      <c r="J25" s="54" t="str">
        <f>IF(F16="","",IF(AND(C24="",C25=""),"",IF(C24="",C25,C25+F16*C24/100)))</f>
        <v/>
      </c>
      <c r="K25" s="15"/>
      <c r="L25" s="15"/>
      <c r="M25" s="101"/>
    </row>
    <row r="26" spans="2:16" x14ac:dyDescent="0.2">
      <c r="B26" s="99"/>
      <c r="C26" s="115"/>
      <c r="D26" s="24"/>
      <c r="E26" s="15"/>
      <c r="F26" s="15"/>
      <c r="G26" s="16"/>
      <c r="H26" s="15"/>
      <c r="I26" s="15"/>
      <c r="J26" s="15"/>
      <c r="K26" s="15"/>
      <c r="L26" s="15"/>
      <c r="M26" s="101"/>
    </row>
    <row r="27" spans="2:16" ht="15.75" x14ac:dyDescent="0.25">
      <c r="B27" s="99"/>
      <c r="C27" s="14"/>
      <c r="D27" s="55" t="str">
        <f>IF(H16="Verkaufen",CONCATENATE("Verkaufen Sie die ",D15,"-Papiere oder definieren Sie in Spalte I den Kaufpreis und in J und K die Limits neu!"),"")</f>
        <v/>
      </c>
      <c r="E27" s="15"/>
      <c r="F27" s="15"/>
      <c r="G27" s="16"/>
      <c r="H27" s="15"/>
      <c r="I27" s="15"/>
      <c r="J27" s="15"/>
      <c r="K27" s="15"/>
      <c r="L27" s="15"/>
      <c r="M27" s="101"/>
    </row>
    <row r="28" spans="2:16" x14ac:dyDescent="0.2">
      <c r="B28" s="99"/>
      <c r="C28" s="25" t="str">
        <f>IF('Kurs-Eingabe'!D8="","","Isin-Nr.:")</f>
        <v>Isin-Nr.:</v>
      </c>
      <c r="D28" s="40" t="str">
        <f>IF('Kurs-Eingabe'!D8="","",'Kurs-Eingabe'!D8)</f>
        <v>DE0007236101</v>
      </c>
      <c r="E28" s="15"/>
      <c r="F28" s="15"/>
      <c r="G28" s="16"/>
      <c r="H28" s="15"/>
      <c r="I28" s="15"/>
      <c r="J28" s="15"/>
      <c r="K28" s="15"/>
      <c r="L28" s="15"/>
      <c r="M28" s="101"/>
    </row>
    <row r="29" spans="2:16" ht="13.5" thickBot="1" x14ac:dyDescent="0.25">
      <c r="B29" s="112"/>
      <c r="C29" s="31"/>
      <c r="D29" s="30"/>
      <c r="E29" s="30"/>
      <c r="F29" s="30"/>
      <c r="G29" s="56"/>
      <c r="H29" s="30"/>
      <c r="I29" s="30"/>
      <c r="J29" s="30"/>
      <c r="K29" s="30"/>
      <c r="L29" s="30"/>
      <c r="M29" s="113"/>
    </row>
    <row r="30" spans="2:16" ht="15.75" thickTop="1" x14ac:dyDescent="0.35">
      <c r="B30" s="116"/>
      <c r="C30" s="58"/>
      <c r="D30" s="59"/>
      <c r="E30" s="60"/>
      <c r="F30" s="61"/>
      <c r="G30" s="62"/>
      <c r="H30" s="57"/>
      <c r="I30" s="57"/>
      <c r="J30" s="63"/>
      <c r="K30" s="57"/>
      <c r="L30" s="57"/>
      <c r="M30" s="117"/>
    </row>
    <row r="31" spans="2:16" x14ac:dyDescent="0.2">
      <c r="B31" s="116"/>
      <c r="C31" s="64" t="s">
        <v>222</v>
      </c>
      <c r="D31" s="65" t="str">
        <f>IF(D32="","Titel im Blatt /Kurs-Eingabe/ in Zelle D9 eintragen, Kurswerte ebenfalls dort ab Zelle D10!","Titel des Wertpapiers:")</f>
        <v>Titel des Wertpapiers:</v>
      </c>
      <c r="E31" s="60"/>
      <c r="F31" s="66"/>
      <c r="G31" s="67"/>
      <c r="H31" s="57"/>
      <c r="I31" s="57"/>
      <c r="J31" s="63" t="str">
        <f>IF(I33="","","Kalkulatorische Verkaufsgrenzen:")</f>
        <v>Kalkulatorische Verkaufsgrenzen:</v>
      </c>
      <c r="K31" s="57"/>
      <c r="L31" s="57"/>
      <c r="M31" s="117"/>
    </row>
    <row r="32" spans="2:16" x14ac:dyDescent="0.2">
      <c r="B32" s="116"/>
      <c r="C32" s="58" t="str">
        <f>IF(C33&gt;0,"Anzahl",IF(AND(D33="",I33=""),"",IF(C33="","Anzahl ?","Anzahl")))</f>
        <v>Anzahl</v>
      </c>
      <c r="D32" s="68" t="str">
        <f>IF('Kurs-Eingabe'!E10="","",'Kurs-Eingabe'!E10)</f>
        <v>BMW</v>
      </c>
      <c r="E32" s="57"/>
      <c r="F32" s="57"/>
      <c r="G32" s="57"/>
      <c r="H32" s="69"/>
      <c r="I32" s="57" t="str">
        <f>IF(AND(D33="",I33=""),"",IF(I33="","Kaufpreis ?","Kaufpreis"))</f>
        <v>Kaufpreis</v>
      </c>
      <c r="J32" s="57" t="str">
        <f>IF(J33&gt;0,"Obere Grenze",IF(I33="","",IF(J33="","Obere Grenze ?","Obere Grenze")))</f>
        <v>Obere Grenze</v>
      </c>
      <c r="K32" s="57" t="str">
        <f>IF(K33&gt;0,"Untere Grenze",IF(I33="","",IF(K33="","Untere Grenze ?","Untere Grenze")))</f>
        <v>Untere Grenze</v>
      </c>
      <c r="L32" s="57"/>
      <c r="M32" s="117"/>
    </row>
    <row r="33" spans="2:13" x14ac:dyDescent="0.2">
      <c r="B33" s="116"/>
      <c r="C33" s="43">
        <v>100</v>
      </c>
      <c r="D33" s="57">
        <f>IF(Tageskurssortiermatrix!C4="","",Tageskurssortiermatrix!C4)</f>
        <v>70.38</v>
      </c>
      <c r="E33" s="70" t="str">
        <f>IF(F33="","","Bestand:")</f>
        <v>Bestand:</v>
      </c>
      <c r="F33" s="70">
        <f>IF(OR(C33="",D33=""),"",C33*D33)</f>
        <v>7038</v>
      </c>
      <c r="G33" s="57"/>
      <c r="H33" s="71" t="str">
        <f>IF(OR(D33="",J33="",K33=""),"",IF(OR(D33&gt;(J33-0.01),(D33&lt;(K33+0.01))),"Verkaufen","Halten"))</f>
        <v>Halten</v>
      </c>
      <c r="I33" s="123">
        <v>68</v>
      </c>
      <c r="J33" s="124">
        <v>140</v>
      </c>
      <c r="K33" s="125">
        <v>60</v>
      </c>
      <c r="L33" s="57"/>
      <c r="M33" s="117"/>
    </row>
    <row r="34" spans="2:13" ht="0.95" customHeight="1" x14ac:dyDescent="0.2">
      <c r="B34" s="116"/>
      <c r="C34" s="58"/>
      <c r="D34" s="57"/>
      <c r="E34" s="70"/>
      <c r="F34" s="70"/>
      <c r="G34" s="57"/>
      <c r="H34" s="71"/>
      <c r="I34" s="57"/>
      <c r="J34" s="57"/>
      <c r="K34" s="57"/>
      <c r="L34" s="57"/>
      <c r="M34" s="117"/>
    </row>
    <row r="35" spans="2:13" x14ac:dyDescent="0.2">
      <c r="B35" s="116"/>
      <c r="C35" s="58"/>
      <c r="D35" s="57"/>
      <c r="E35" s="70" t="str">
        <f>IF(F35="","","Einlage:")</f>
        <v>Einlage:</v>
      </c>
      <c r="F35" s="72">
        <f>IF(AND(C33="",I33=""),"",IF(C33="",I33,C33*I33))</f>
        <v>6800</v>
      </c>
      <c r="G35" s="67" t="str">
        <f>IF(F36="","","Prozent")</f>
        <v>Prozent</v>
      </c>
      <c r="H35" s="71" t="str">
        <f>IF(H36="","",IF(H36&gt;0,"GEWINN","VERLUST"))</f>
        <v>GEWINN</v>
      </c>
      <c r="I35" s="57">
        <f>IF(OR($D33="",I33=""),"",$D33-I33)</f>
        <v>2.3799999999999955</v>
      </c>
      <c r="J35" s="57" t="str">
        <f>IF(J36="","",IF(D33&gt;J33,"überschritten um","Nach oben noch"))</f>
        <v>Nach oben noch</v>
      </c>
      <c r="K35" s="57" t="str">
        <f>IF(K36="","",IF(D33&lt;K33,"unterschritten um","Nach unten noch"))</f>
        <v>Nach unten noch</v>
      </c>
      <c r="L35" s="57"/>
      <c r="M35" s="117"/>
    </row>
    <row r="36" spans="2:13" ht="16.5" x14ac:dyDescent="0.35">
      <c r="B36" s="116"/>
      <c r="C36" s="58"/>
      <c r="D36" s="57"/>
      <c r="E36" s="57"/>
      <c r="F36" s="61">
        <f>IF(F33="","",IF(F35="","",F33-F35))</f>
        <v>238</v>
      </c>
      <c r="G36" s="118">
        <f>IF(OR(D33="",I33=""),"",D33/I33-1)</f>
        <v>3.499999999999992E-2</v>
      </c>
      <c r="H36" s="71">
        <f>IF(AND(H37="",F36=""),"",IF(F36="","",IF(H37="",F36,F36-H37)))</f>
        <v>130</v>
      </c>
      <c r="I36" s="74" t="str">
        <f>IF(I35="","",IF(I35&gt;0,"Gewinn","Verlust"))</f>
        <v>Gewinn</v>
      </c>
      <c r="J36" s="57">
        <f>IF(OR(D33="",J33=""),"",ABS(D33-J33))</f>
        <v>69.62</v>
      </c>
      <c r="K36" s="57">
        <f>IF(OR(D33="",K33=""),"",ABS(D33-K33))</f>
        <v>10.379999999999995</v>
      </c>
      <c r="L36" s="57"/>
      <c r="M36" s="117"/>
    </row>
    <row r="37" spans="2:13" x14ac:dyDescent="0.2">
      <c r="B37" s="116"/>
      <c r="C37" s="58"/>
      <c r="D37" s="57"/>
      <c r="E37" s="57"/>
      <c r="F37" s="57"/>
      <c r="G37" s="75" t="str">
        <f>IF(H37="","","Spesenanteil:")</f>
        <v>Spesenanteil:</v>
      </c>
      <c r="H37" s="76">
        <f>IF(AND(J41="",J42=""),"",IF(J41="",J42,IF(J42="",J41,J41+J42)))</f>
        <v>108</v>
      </c>
      <c r="I37" s="57" t="str">
        <f>IF(I35="","","pro Stück")</f>
        <v>pro Stück</v>
      </c>
      <c r="J37" s="57" t="str">
        <f>IF(J33="","",IF(J36&gt;0,"pro Stück",""))</f>
        <v>pro Stück</v>
      </c>
      <c r="K37" s="57" t="str">
        <f>IF(K36="","",IF(K36&gt;0,"pro Stück",""))</f>
        <v>pro Stück</v>
      </c>
      <c r="L37" s="57"/>
      <c r="M37" s="117"/>
    </row>
    <row r="38" spans="2:13" ht="15" x14ac:dyDescent="0.25">
      <c r="B38" s="116"/>
      <c r="C38" s="126">
        <v>1</v>
      </c>
      <c r="D38" s="65" t="str">
        <f>IF(AND(I33="",C38=""),"",IF(C38="","&lt; Kaufprovision in % ?","= % Provision beim Kauf"))</f>
        <v>= % Provision beim Kauf</v>
      </c>
      <c r="E38" s="57"/>
      <c r="F38" s="57"/>
      <c r="G38" s="75"/>
      <c r="H38" s="57"/>
      <c r="I38" s="57"/>
      <c r="J38" s="57"/>
      <c r="K38" s="57"/>
      <c r="L38" s="57"/>
      <c r="M38" s="117"/>
    </row>
    <row r="39" spans="2:13" x14ac:dyDescent="0.2">
      <c r="B39" s="116"/>
      <c r="C39" s="127">
        <v>40</v>
      </c>
      <c r="D39" s="65" t="str">
        <f>IF(AND(I33="",C39=""),"",IF(C39="","&lt; und/oder fester Spesensatz beim Kauf? (in gleicher Währung wie Kurswert)","= fester Spesensatz beim Kauf"))</f>
        <v>= fester Spesensatz beim Kauf</v>
      </c>
      <c r="E39" s="57"/>
      <c r="F39" s="57"/>
      <c r="G39" s="75"/>
      <c r="H39" s="57"/>
      <c r="I39" s="57"/>
      <c r="J39" s="57"/>
      <c r="K39" s="57"/>
      <c r="L39" s="57"/>
      <c r="M39" s="117"/>
    </row>
    <row r="40" spans="2:13" ht="15" x14ac:dyDescent="0.25">
      <c r="B40" s="116"/>
      <c r="C40" s="119"/>
      <c r="D40" s="65"/>
      <c r="E40" s="57"/>
      <c r="F40" s="57"/>
      <c r="G40" s="75"/>
      <c r="H40" s="57"/>
      <c r="I40" s="57"/>
      <c r="J40" s="57"/>
      <c r="K40" s="57"/>
      <c r="L40" s="57"/>
      <c r="M40" s="117"/>
    </row>
    <row r="41" spans="2:13" ht="15" x14ac:dyDescent="0.25">
      <c r="B41" s="116"/>
      <c r="C41" s="126"/>
      <c r="D41" s="65" t="str">
        <f>IF(AND(I36="",C41=""),"",IF(C41="","&lt; Verkaufsprovision in % ?","= % Provision beim Verkauf"))</f>
        <v>&lt; Verkaufsprovision in % ?</v>
      </c>
      <c r="E41" s="57"/>
      <c r="F41" s="57"/>
      <c r="G41" s="57"/>
      <c r="H41" s="57"/>
      <c r="I41" s="78" t="str">
        <f>IF(J41="","","Kaufprovision:")</f>
        <v>Kaufprovision:</v>
      </c>
      <c r="J41" s="79">
        <f>IF(F35="","",IF(AND(C38="",C39=""),"",IF(C38="",C39,C39+F35*C38/100)))</f>
        <v>108</v>
      </c>
      <c r="K41" s="57"/>
      <c r="L41" s="57"/>
      <c r="M41" s="117"/>
    </row>
    <row r="42" spans="2:13" x14ac:dyDescent="0.2">
      <c r="B42" s="116"/>
      <c r="C42" s="127"/>
      <c r="D42" s="65" t="str">
        <f>IF(AND(I36="",C42=""),"",IF(C42="","&lt; oder fester Spesensatz beim Verkauf? (in gleicher Währung wie Kurswert)","= fester Spesensatz"))</f>
        <v>&lt; oder fester Spesensatz beim Verkauf? (in gleicher Währung wie Kurswert)</v>
      </c>
      <c r="E42" s="57"/>
      <c r="F42" s="57"/>
      <c r="G42" s="57"/>
      <c r="H42" s="57"/>
      <c r="I42" s="80" t="str">
        <f>IF(J42="","","Verkaufprovision:")</f>
        <v/>
      </c>
      <c r="J42" s="81" t="str">
        <f>IF(F33="","",IF(AND(C41="",C42=""),"",IF(C41="",C42,C42+F33*C41/100)))</f>
        <v/>
      </c>
      <c r="K42" s="57"/>
      <c r="L42" s="57"/>
      <c r="M42" s="117"/>
    </row>
    <row r="43" spans="2:13" x14ac:dyDescent="0.2">
      <c r="B43" s="116"/>
      <c r="C43" s="57"/>
      <c r="D43" s="65"/>
      <c r="E43" s="57"/>
      <c r="F43" s="57"/>
      <c r="G43" s="67"/>
      <c r="H43" s="57"/>
      <c r="I43" s="57"/>
      <c r="J43" s="57"/>
      <c r="K43" s="57"/>
      <c r="L43" s="57"/>
      <c r="M43" s="117"/>
    </row>
    <row r="44" spans="2:13" ht="15.75" x14ac:dyDescent="0.25">
      <c r="B44" s="116"/>
      <c r="C44" s="58"/>
      <c r="D44" s="82" t="str">
        <f>IF(H33="Verkaufen",CONCATENATE("Verkaufen Sie die ",D32,"-Papiere oder definieren Sie in Spalte I den Kaufpreis und in J und K die Limits neu!"),"")</f>
        <v/>
      </c>
      <c r="E44" s="57"/>
      <c r="F44" s="57"/>
      <c r="G44" s="67"/>
      <c r="H44" s="57"/>
      <c r="I44" s="57"/>
      <c r="J44" s="57"/>
      <c r="K44" s="57"/>
      <c r="L44" s="57"/>
      <c r="M44" s="117"/>
    </row>
    <row r="45" spans="2:13" x14ac:dyDescent="0.2">
      <c r="B45" s="116"/>
      <c r="C45" s="60" t="str">
        <f>IF('Kurs-Eingabe'!E8="","","Isin-Nr.:")</f>
        <v>Isin-Nr.:</v>
      </c>
      <c r="D45" s="66" t="str">
        <f>IF('Kurs-Eingabe'!E8="","",'Kurs-Eingabe'!E8)</f>
        <v>DE0005190003</v>
      </c>
      <c r="E45" s="57"/>
      <c r="F45" s="57"/>
      <c r="G45" s="67"/>
      <c r="H45" s="57"/>
      <c r="I45" s="57"/>
      <c r="J45" s="57"/>
      <c r="K45" s="57"/>
      <c r="L45" s="57"/>
      <c r="M45" s="117"/>
    </row>
    <row r="46" spans="2:13" ht="13.5" thickBot="1" x14ac:dyDescent="0.25">
      <c r="B46" s="120"/>
      <c r="C46" s="84"/>
      <c r="D46" s="83"/>
      <c r="E46" s="83"/>
      <c r="F46" s="83"/>
      <c r="G46" s="85"/>
      <c r="H46" s="83"/>
      <c r="I46" s="83"/>
      <c r="J46" s="83"/>
      <c r="K46" s="83"/>
      <c r="L46" s="83"/>
      <c r="M46" s="121"/>
    </row>
    <row r="47" spans="2:13" ht="15.75" thickTop="1" x14ac:dyDescent="0.35">
      <c r="B47" s="99"/>
      <c r="C47" s="14"/>
      <c r="D47" s="37"/>
      <c r="E47" s="25"/>
      <c r="F47" s="26"/>
      <c r="G47" s="38"/>
      <c r="H47" s="15"/>
      <c r="I47" s="15"/>
      <c r="J47" s="28"/>
      <c r="K47" s="15"/>
      <c r="L47" s="15"/>
      <c r="M47" s="101"/>
    </row>
    <row r="48" spans="2:13" x14ac:dyDescent="0.2">
      <c r="B48" s="99"/>
      <c r="C48" s="39" t="s">
        <v>221</v>
      </c>
      <c r="D48" s="24" t="str">
        <f>IF(D49="","Titel im Blatt /Kurs-Eingabe/ in Zelle E9 eintragen, Kurswerte ebenfalls dort ab Zelle E10!","Titel des Wertpapiers:")</f>
        <v>Titel des Wertpapiers:</v>
      </c>
      <c r="E48" s="86"/>
      <c r="F48" s="15"/>
      <c r="G48" s="16"/>
      <c r="H48" s="15"/>
      <c r="I48" s="15"/>
      <c r="J48" s="28" t="str">
        <f>IF(I50="","","Kalkulatorische Verkaufsgrenzen:")</f>
        <v/>
      </c>
      <c r="K48" s="15"/>
      <c r="L48" s="15"/>
      <c r="M48" s="101"/>
    </row>
    <row r="49" spans="2:13" x14ac:dyDescent="0.2">
      <c r="B49" s="99"/>
      <c r="C49" s="14" t="str">
        <f>IF(C50&gt;0,"Anzahl",IF(AND(D50="",I50=""),"",IF(C50="","Anzahl ?","Anzahl")))</f>
        <v/>
      </c>
      <c r="D49" s="41" t="str">
        <f>IF('Kurs-Eingabe'!F10="","",'Kurs-Eingabe'!F10)</f>
        <v>C</v>
      </c>
      <c r="E49" s="15"/>
      <c r="F49" s="15"/>
      <c r="G49" s="15"/>
      <c r="H49" s="42"/>
      <c r="I49" s="15" t="str">
        <f>IF(AND(D50="",I50=""),"",IF(I50="","Kaufpreis ?","Kaufpreis"))</f>
        <v/>
      </c>
      <c r="J49" s="15" t="str">
        <f>IF(J50&gt;0,"Obere Grenze",IF(I50="","",IF(J50="","Obere Grenze ?","Obere Grenze")))</f>
        <v/>
      </c>
      <c r="K49" s="15" t="str">
        <f>IF(K50&gt;0,"Untere Grenze",IF(I50="","",IF(K50="","Untere Grenze ?","Untere Grenze")))</f>
        <v/>
      </c>
      <c r="L49" s="15"/>
      <c r="M49" s="101"/>
    </row>
    <row r="50" spans="2:13" x14ac:dyDescent="0.2">
      <c r="B50" s="99"/>
      <c r="C50" s="311"/>
      <c r="D50" s="15" t="str">
        <f>IF(Tageskurssortiermatrix!D4="","",Tageskurssortiermatrix!D4)</f>
        <v/>
      </c>
      <c r="E50" s="21" t="str">
        <f>IF(F50="","","Bestand:")</f>
        <v/>
      </c>
      <c r="F50" s="21" t="str">
        <f>IF(OR(C50="",D50=""),"",C50*D50)</f>
        <v/>
      </c>
      <c r="G50" s="15"/>
      <c r="H50" s="306" t="str">
        <f>IF(OR(D50="",J50="",K50=""),"",IF(OR(D50&gt;(J50-0.01),(D50&lt;(K50+0.01))),"Verkaufen","Halten"))</f>
        <v/>
      </c>
      <c r="I50" s="308"/>
      <c r="J50" s="309"/>
      <c r="K50" s="310"/>
      <c r="L50" s="15"/>
      <c r="M50" s="101"/>
    </row>
    <row r="51" spans="2:13" ht="0.95" customHeight="1" x14ac:dyDescent="0.2">
      <c r="B51" s="99"/>
      <c r="C51" s="14"/>
      <c r="D51" s="15"/>
      <c r="E51" s="21"/>
      <c r="F51" s="21"/>
      <c r="G51" s="15"/>
      <c r="H51" s="44"/>
      <c r="I51" s="15"/>
      <c r="J51" s="15"/>
      <c r="K51" s="15"/>
      <c r="L51" s="15"/>
      <c r="M51" s="101"/>
    </row>
    <row r="52" spans="2:13" x14ac:dyDescent="0.2">
      <c r="B52" s="99"/>
      <c r="C52" s="14"/>
      <c r="D52" s="15"/>
      <c r="E52" s="21" t="str">
        <f>IF(F52="","","Einlage:")</f>
        <v/>
      </c>
      <c r="F52" s="23" t="str">
        <f>IF(AND(C50="",I50=""),"",IF(C50="",I50,C50*I50))</f>
        <v/>
      </c>
      <c r="G52" s="16" t="str">
        <f>IF(F53="","","Prozent")</f>
        <v/>
      </c>
      <c r="H52" s="44" t="str">
        <f>IF(H53="","",IF(H53&gt;0,"GEWINN","VERLUST"))</f>
        <v/>
      </c>
      <c r="I52" s="15" t="str">
        <f>IF(OR($D50="",I50=""),"",$D50-I50)</f>
        <v/>
      </c>
      <c r="J52" s="15" t="str">
        <f>IF(J53="","",IF(D50&gt;J50,"überschritten um","Nach oben noch"))</f>
        <v/>
      </c>
      <c r="K52" s="15" t="str">
        <f>IF(K53="","",IF(D50&lt;K50,"unterschritten um","Nach unten noch"))</f>
        <v/>
      </c>
      <c r="L52" s="15"/>
      <c r="M52" s="101"/>
    </row>
    <row r="53" spans="2:13" ht="16.5" x14ac:dyDescent="0.35">
      <c r="B53" s="99"/>
      <c r="C53" s="14"/>
      <c r="D53" s="15"/>
      <c r="E53" s="15"/>
      <c r="F53" s="26" t="str">
        <f>IF(F50="","",IF(F52="","",F50-F52))</f>
        <v/>
      </c>
      <c r="G53" s="29" t="str">
        <f>IF(OR(D50="",I50=""),"",D50/I50-1)</f>
        <v/>
      </c>
      <c r="H53" s="44" t="str">
        <f>IF(AND(H54="",F53=""),"",IF(F53="","",IF(H54="",F53,F53-H54)))</f>
        <v/>
      </c>
      <c r="I53" s="47" t="str">
        <f>IF(I52="","",IF(I52&gt;0,"Gewinn","Verlust"))</f>
        <v/>
      </c>
      <c r="J53" s="15" t="str">
        <f>IF(OR(D50="",J50=""),"",ABS(D50-J50))</f>
        <v/>
      </c>
      <c r="K53" s="15" t="str">
        <f>IF(OR(D50="",K50=""),"",ABS(D50-K50))</f>
        <v/>
      </c>
      <c r="L53" s="15"/>
      <c r="M53" s="101"/>
    </row>
    <row r="54" spans="2:13" x14ac:dyDescent="0.2">
      <c r="B54" s="99"/>
      <c r="C54" s="14"/>
      <c r="D54" s="15"/>
      <c r="E54" s="15"/>
      <c r="F54" s="15"/>
      <c r="G54" s="48" t="str">
        <f>IF(H54="","","Spesenanteil:")</f>
        <v/>
      </c>
      <c r="H54" s="49" t="str">
        <f>IF(AND(J58="",J59=""),"",IF(J58="",J59,IF(J59="",J58,J58+J59)))</f>
        <v/>
      </c>
      <c r="I54" s="15" t="str">
        <f>IF(I52="","","pro Stück")</f>
        <v/>
      </c>
      <c r="J54" s="15" t="str">
        <f>IF(J50="","",IF(J53&gt;0,"pro Stück",""))</f>
        <v/>
      </c>
      <c r="K54" s="15" t="str">
        <f>IF(K53="","",IF(K53&gt;0,"pro Stück",""))</f>
        <v/>
      </c>
      <c r="L54" s="15"/>
      <c r="M54" s="101"/>
    </row>
    <row r="55" spans="2:13" ht="15" x14ac:dyDescent="0.25">
      <c r="B55" s="99"/>
      <c r="C55" s="312"/>
      <c r="D55" s="24" t="str">
        <f>IF(AND(I50="",C55=""),"",IF(C55="","&lt; Kaufprovision in % ?","= % Provision beim Kauf"))</f>
        <v/>
      </c>
      <c r="E55" s="15"/>
      <c r="F55" s="15"/>
      <c r="G55" s="48"/>
      <c r="H55" s="15"/>
      <c r="I55" s="15"/>
      <c r="J55" s="15"/>
      <c r="K55" s="15"/>
      <c r="L55" s="15"/>
      <c r="M55" s="101"/>
    </row>
    <row r="56" spans="2:13" x14ac:dyDescent="0.2">
      <c r="B56" s="99"/>
      <c r="C56" s="313"/>
      <c r="D56" s="24" t="str">
        <f>IF(AND(I50="",C56=""),"",IF(C56="","&lt; und/oder fester Spesensatz beim Kauf? (in gleicher Währung wie Kurswert)","= fester Spesensatz beim Kauf"))</f>
        <v/>
      </c>
      <c r="E56" s="15"/>
      <c r="F56" s="15"/>
      <c r="G56" s="48"/>
      <c r="H56" s="15"/>
      <c r="I56" s="15"/>
      <c r="J56" s="15"/>
      <c r="K56" s="15"/>
      <c r="L56" s="15"/>
      <c r="M56" s="101"/>
    </row>
    <row r="57" spans="2:13" ht="15" x14ac:dyDescent="0.25">
      <c r="B57" s="99"/>
      <c r="C57" s="114"/>
      <c r="D57" s="24"/>
      <c r="E57" s="15"/>
      <c r="F57" s="15"/>
      <c r="G57" s="48"/>
      <c r="H57" s="15"/>
      <c r="I57" s="15"/>
      <c r="J57" s="15"/>
      <c r="K57" s="15"/>
      <c r="L57" s="15"/>
      <c r="M57" s="101"/>
    </row>
    <row r="58" spans="2:13" ht="15" x14ac:dyDescent="0.25">
      <c r="B58" s="99"/>
      <c r="C58" s="312"/>
      <c r="D58" s="24" t="str">
        <f>IF(AND(I53="",C58=""),"",IF(C58="","&lt; Verkaufsprovision in % ?","= % Provision beim Verkauf"))</f>
        <v/>
      </c>
      <c r="E58" s="15"/>
      <c r="F58" s="15"/>
      <c r="G58" s="15"/>
      <c r="H58" s="15"/>
      <c r="I58" s="51" t="str">
        <f>IF(J58="","","Kaufprovision:")</f>
        <v/>
      </c>
      <c r="J58" s="52" t="str">
        <f>IF(F52="","",IF(AND(C55="",C56=""),"",IF(C55="",C56,C56+F52*C55/100)))</f>
        <v/>
      </c>
      <c r="K58" s="15"/>
      <c r="L58" s="15"/>
      <c r="M58" s="101"/>
    </row>
    <row r="59" spans="2:13" x14ac:dyDescent="0.2">
      <c r="B59" s="99"/>
      <c r="C59" s="313"/>
      <c r="D59" s="24" t="str">
        <f>IF(AND(I53="",C59=""),"",IF(C59="","&lt; oder fester Spesensatz beim Verkauf? (in gleicher Währung wie Kurswert)","= fester Spesensatz"))</f>
        <v/>
      </c>
      <c r="E59" s="15"/>
      <c r="F59" s="15"/>
      <c r="G59" s="15"/>
      <c r="H59" s="15"/>
      <c r="I59" s="53" t="str">
        <f>IF(J59="","","Verkaufprovision:")</f>
        <v/>
      </c>
      <c r="J59" s="54" t="str">
        <f>IF(F50="","",IF(AND(C58="",C59=""),"",IF(C58="",C59,C59+F50*C58/100)))</f>
        <v/>
      </c>
      <c r="K59" s="15"/>
      <c r="L59" s="15"/>
      <c r="M59" s="101"/>
    </row>
    <row r="60" spans="2:13" x14ac:dyDescent="0.2">
      <c r="B60" s="99"/>
      <c r="C60" s="15"/>
      <c r="D60" s="24"/>
      <c r="E60" s="15"/>
      <c r="F60" s="15"/>
      <c r="G60" s="16"/>
      <c r="H60" s="15"/>
      <c r="I60" s="15"/>
      <c r="J60" s="15"/>
      <c r="K60" s="15"/>
      <c r="L60" s="15"/>
      <c r="M60" s="101"/>
    </row>
    <row r="61" spans="2:13" ht="15.75" x14ac:dyDescent="0.25">
      <c r="B61" s="99"/>
      <c r="C61" s="14"/>
      <c r="D61" s="55" t="str">
        <f>IF(H50="Verkaufen",CONCATENATE("Verkaufen Sie die ",D49,"-Papiere oder definieren Sie in Spalte I den Kaufpreis und in J und K die Limits neu!"),"")</f>
        <v/>
      </c>
      <c r="E61" s="15"/>
      <c r="F61" s="15"/>
      <c r="G61" s="16"/>
      <c r="H61" s="15"/>
      <c r="I61" s="15"/>
      <c r="J61" s="15"/>
      <c r="K61" s="15"/>
      <c r="L61" s="15"/>
      <c r="M61" s="101"/>
    </row>
    <row r="62" spans="2:13" x14ac:dyDescent="0.2">
      <c r="B62" s="99"/>
      <c r="C62" s="25" t="str">
        <f>IF('Kurs-Eingabe'!F8="","","Isin-Nr.:")</f>
        <v/>
      </c>
      <c r="D62" s="40" t="str">
        <f>IF('Kurs-Eingabe'!F8="","",'Kurs-Eingabe'!F8)</f>
        <v/>
      </c>
      <c r="E62" s="15"/>
      <c r="F62" s="15"/>
      <c r="G62" s="16"/>
      <c r="H62" s="15"/>
      <c r="I62" s="15"/>
      <c r="J62" s="15"/>
      <c r="K62" s="15"/>
      <c r="L62" s="15"/>
      <c r="M62" s="101"/>
    </row>
    <row r="63" spans="2:13" ht="13.5" thickBot="1" x14ac:dyDescent="0.25">
      <c r="B63" s="112"/>
      <c r="C63" s="31"/>
      <c r="D63" s="30"/>
      <c r="E63" s="30"/>
      <c r="F63" s="30"/>
      <c r="G63" s="56"/>
      <c r="H63" s="30"/>
      <c r="I63" s="30"/>
      <c r="J63" s="30"/>
      <c r="K63" s="30"/>
      <c r="L63" s="30"/>
      <c r="M63" s="113"/>
    </row>
    <row r="64" spans="2:13" ht="15.75" thickTop="1" x14ac:dyDescent="0.35">
      <c r="B64" s="116"/>
      <c r="C64" s="58"/>
      <c r="D64" s="59"/>
      <c r="E64" s="60"/>
      <c r="F64" s="61"/>
      <c r="G64" s="62"/>
      <c r="H64" s="57"/>
      <c r="I64" s="57"/>
      <c r="J64" s="63"/>
      <c r="K64" s="57"/>
      <c r="L64" s="57"/>
      <c r="M64" s="117"/>
    </row>
    <row r="65" spans="2:13" x14ac:dyDescent="0.2">
      <c r="B65" s="116"/>
      <c r="C65" s="64" t="s">
        <v>220</v>
      </c>
      <c r="D65" s="65" t="str">
        <f>IF(D66="","Titel im Blatt /Kurs-Eingabe/ in Zelle F9 eintragen, Kurswerte ebenfalls dort ab Zelle F10!","Titel des Wertpapiers:")</f>
        <v>Titel des Wertpapiers:</v>
      </c>
      <c r="E65" s="87"/>
      <c r="F65" s="57"/>
      <c r="G65" s="67"/>
      <c r="H65" s="57"/>
      <c r="I65" s="57"/>
      <c r="J65" s="63" t="str">
        <f>IF(I67="","","Kalkulatorische Verkaufsgrenzen:")</f>
        <v/>
      </c>
      <c r="K65" s="57"/>
      <c r="L65" s="57"/>
      <c r="M65" s="117"/>
    </row>
    <row r="66" spans="2:13" x14ac:dyDescent="0.2">
      <c r="B66" s="116"/>
      <c r="C66" s="58" t="str">
        <f>IF(C67&gt;0,"Anzahl",IF(AND(D67="",I67=""),"",IF(C67="","Anzahl ?","Anzahl")))</f>
        <v/>
      </c>
      <c r="D66" s="68" t="str">
        <f>IF('Kurs-Eingabe'!G10="","",'Kurs-Eingabe'!G10)</f>
        <v>D</v>
      </c>
      <c r="E66" s="57"/>
      <c r="F66" s="57"/>
      <c r="G66" s="57"/>
      <c r="H66" s="69"/>
      <c r="I66" s="57" t="str">
        <f>IF(AND(D67="",I67=""),"",IF(I67="","Kaufpreis ?","Kaufpreis"))</f>
        <v/>
      </c>
      <c r="J66" s="57" t="str">
        <f>IF(J67&gt;0,"Obere Grenze",IF(I67="","",IF(J67="","Obere Grenze ?","Obere Grenze")))</f>
        <v/>
      </c>
      <c r="K66" s="57" t="str">
        <f>IF(K67&gt;0,"Untere Grenze",IF(I67="","",IF(K67="","Untere Grenze ?","Untere Grenze")))</f>
        <v/>
      </c>
      <c r="L66" s="57"/>
      <c r="M66" s="117"/>
    </row>
    <row r="67" spans="2:13" x14ac:dyDescent="0.2">
      <c r="B67" s="116"/>
      <c r="C67" s="43"/>
      <c r="D67" s="57" t="str">
        <f>IF(Tageskurssortiermatrix!E4="","",Tageskurssortiermatrix!E4)</f>
        <v/>
      </c>
      <c r="E67" s="70" t="str">
        <f>IF(F67="","","Bestand:")</f>
        <v/>
      </c>
      <c r="F67" s="70" t="str">
        <f>IF(OR(C67="",D67=""),"",C67*D67)</f>
        <v/>
      </c>
      <c r="G67" s="57"/>
      <c r="H67" s="71" t="str">
        <f>IF(OR(D67="",J67="",K67=""),"",IF(OR(D67&gt;(J67-0.01),(D67&lt;(K67+0.01))),"Verkaufen","Halten"))</f>
        <v/>
      </c>
      <c r="I67" s="123"/>
      <c r="J67" s="124"/>
      <c r="K67" s="125"/>
      <c r="L67" s="57"/>
      <c r="M67" s="117"/>
    </row>
    <row r="68" spans="2:13" ht="0.95" customHeight="1" x14ac:dyDescent="0.2">
      <c r="B68" s="116"/>
      <c r="C68" s="58"/>
      <c r="D68" s="57"/>
      <c r="E68" s="70"/>
      <c r="F68" s="70"/>
      <c r="G68" s="57"/>
      <c r="H68" s="71"/>
      <c r="I68" s="122"/>
      <c r="J68" s="122"/>
      <c r="K68" s="122"/>
      <c r="L68" s="57"/>
      <c r="M68" s="117"/>
    </row>
    <row r="69" spans="2:13" x14ac:dyDescent="0.2">
      <c r="B69" s="116"/>
      <c r="C69" s="58"/>
      <c r="D69" s="57"/>
      <c r="E69" s="70" t="str">
        <f>IF(F69="","","Einlage:")</f>
        <v/>
      </c>
      <c r="F69" s="72" t="str">
        <f>IF(AND(C67="",I67=""),"",IF(C67="",I67,C67*I67))</f>
        <v/>
      </c>
      <c r="G69" s="67" t="str">
        <f>IF(F70="","","Prozent")</f>
        <v/>
      </c>
      <c r="H69" s="71" t="str">
        <f>IF(H70="","",IF(H70&gt;0,"GEWINN","VERLUST"))</f>
        <v/>
      </c>
      <c r="I69" s="57" t="str">
        <f>IF(OR($D67="",I67=""),"",$D67-I67)</f>
        <v/>
      </c>
      <c r="J69" s="57" t="str">
        <f>IF(J70="","",IF(D67&gt;J67,"überschritten um","Nach oben noch"))</f>
        <v/>
      </c>
      <c r="K69" s="57" t="str">
        <f>IF(K70="","",IF(D67&lt;K67,"unterschritten um","Nach unten noch"))</f>
        <v/>
      </c>
      <c r="L69" s="57"/>
      <c r="M69" s="117"/>
    </row>
    <row r="70" spans="2:13" ht="16.5" x14ac:dyDescent="0.35">
      <c r="B70" s="116"/>
      <c r="C70" s="58"/>
      <c r="D70" s="57"/>
      <c r="E70" s="57"/>
      <c r="F70" s="61" t="str">
        <f>IF(F67="","",IF(F69="","",F67-F69))</f>
        <v/>
      </c>
      <c r="G70" s="118" t="str">
        <f>IF(OR(D67="",I67=""),"",D67/I67-1)</f>
        <v/>
      </c>
      <c r="H70" s="71" t="str">
        <f>IF(AND(H71="",F70=""),"",IF(F70="","",IF(H71="",F70,F70-H71)))</f>
        <v/>
      </c>
      <c r="I70" s="74" t="str">
        <f>IF(I69="","",IF(I69&gt;0,"Gewinn","Verlust"))</f>
        <v/>
      </c>
      <c r="J70" s="57" t="str">
        <f>IF(OR(D67="",J67=""),"",ABS(D67-J67))</f>
        <v/>
      </c>
      <c r="K70" s="57" t="str">
        <f>IF(OR(D67="",K67=""),"",ABS(D67-K67))</f>
        <v/>
      </c>
      <c r="L70" s="57"/>
      <c r="M70" s="117"/>
    </row>
    <row r="71" spans="2:13" x14ac:dyDescent="0.2">
      <c r="B71" s="116"/>
      <c r="C71" s="58"/>
      <c r="D71" s="57"/>
      <c r="E71" s="57"/>
      <c r="F71" s="57"/>
      <c r="G71" s="75" t="str">
        <f>IF(H71="","","Spesenanteil:")</f>
        <v/>
      </c>
      <c r="H71" s="76" t="str">
        <f>IF(AND(J75="",J76=""),"",IF(J75="",J76,IF(J76="",J75,J75+J76)))</f>
        <v/>
      </c>
      <c r="I71" s="57" t="str">
        <f>IF(I69="","","pro Stück")</f>
        <v/>
      </c>
      <c r="J71" s="57" t="str">
        <f>IF(J67="","",IF(J70&gt;0,"pro Stück",""))</f>
        <v/>
      </c>
      <c r="K71" s="57" t="str">
        <f>IF(K70="","",IF(K70&gt;0,"pro Stück",""))</f>
        <v/>
      </c>
      <c r="L71" s="57"/>
      <c r="M71" s="117"/>
    </row>
    <row r="72" spans="2:13" ht="15" x14ac:dyDescent="0.25">
      <c r="B72" s="116"/>
      <c r="C72" s="126"/>
      <c r="D72" s="65" t="str">
        <f>IF(AND(I67="",C72=""),"",IF(C72="","&lt; Kaufprovision in % ?","= % Provision beim Kauf"))</f>
        <v/>
      </c>
      <c r="E72" s="57"/>
      <c r="F72" s="57"/>
      <c r="G72" s="75"/>
      <c r="H72" s="57"/>
      <c r="I72" s="57"/>
      <c r="J72" s="57"/>
      <c r="K72" s="57"/>
      <c r="L72" s="57"/>
      <c r="M72" s="117"/>
    </row>
    <row r="73" spans="2:13" x14ac:dyDescent="0.2">
      <c r="B73" s="116"/>
      <c r="C73" s="127"/>
      <c r="D73" s="65" t="str">
        <f>IF(AND(I67="",C73=""),"",IF(C73="","&lt; und/oder fester Spesensatz beim Kauf? (in gleicher Währung wie Kurswert)","= fester Spesensatz beim Kauf"))</f>
        <v/>
      </c>
      <c r="E73" s="57"/>
      <c r="F73" s="57"/>
      <c r="G73" s="75"/>
      <c r="H73" s="57"/>
      <c r="I73" s="57"/>
      <c r="J73" s="57"/>
      <c r="K73" s="57"/>
      <c r="L73" s="57"/>
      <c r="M73" s="117"/>
    </row>
    <row r="74" spans="2:13" ht="15" x14ac:dyDescent="0.25">
      <c r="B74" s="116"/>
      <c r="C74" s="77"/>
      <c r="D74" s="65"/>
      <c r="E74" s="57"/>
      <c r="F74" s="57"/>
      <c r="G74" s="75"/>
      <c r="H74" s="57"/>
      <c r="I74" s="57"/>
      <c r="J74" s="57"/>
      <c r="K74" s="57"/>
      <c r="L74" s="57"/>
      <c r="M74" s="117"/>
    </row>
    <row r="75" spans="2:13" ht="15" x14ac:dyDescent="0.25">
      <c r="B75" s="116"/>
      <c r="C75" s="126"/>
      <c r="D75" s="65" t="str">
        <f>IF(AND(I70="",C75=""),"",IF(C75="","&lt; Verkaufsprovision in % ?","= % Provision beim Verkauf"))</f>
        <v/>
      </c>
      <c r="E75" s="57"/>
      <c r="F75" s="57"/>
      <c r="G75" s="57"/>
      <c r="H75" s="57"/>
      <c r="I75" s="78" t="str">
        <f>IF(J75="","","Kaufprovision:")</f>
        <v/>
      </c>
      <c r="J75" s="79" t="str">
        <f>IF(F69="","",IF(AND(C72="",C73=""),"",IF(C72="",C73,C73+F69*C72/100)))</f>
        <v/>
      </c>
      <c r="K75" s="57"/>
      <c r="L75" s="57"/>
      <c r="M75" s="117"/>
    </row>
    <row r="76" spans="2:13" x14ac:dyDescent="0.2">
      <c r="B76" s="116"/>
      <c r="C76" s="127"/>
      <c r="D76" s="65" t="str">
        <f>IF(AND(I70="",C76=""),"",IF(C76="","&lt; oder fester Spesensatz beim Verkauf? (in gleicher Währung wie Kurswert)","= fester Spesensatz"))</f>
        <v/>
      </c>
      <c r="E76" s="57"/>
      <c r="F76" s="57"/>
      <c r="G76" s="57"/>
      <c r="H76" s="57"/>
      <c r="I76" s="80" t="str">
        <f>IF(J76="","","Verkaufprovision:")</f>
        <v/>
      </c>
      <c r="J76" s="81" t="str">
        <f>IF(F67="","",IF(AND(C75="",C76=""),"",IF(C75="",C76,C76+F67*C75/100)))</f>
        <v/>
      </c>
      <c r="K76" s="57"/>
      <c r="L76" s="57"/>
      <c r="M76" s="117"/>
    </row>
    <row r="77" spans="2:13" x14ac:dyDescent="0.2">
      <c r="B77" s="116"/>
      <c r="C77" s="57"/>
      <c r="D77" s="65"/>
      <c r="E77" s="57"/>
      <c r="F77" s="57"/>
      <c r="G77" s="67"/>
      <c r="H77" s="57"/>
      <c r="I77" s="57"/>
      <c r="J77" s="57"/>
      <c r="K77" s="57"/>
      <c r="L77" s="57"/>
      <c r="M77" s="117"/>
    </row>
    <row r="78" spans="2:13" ht="15.75" x14ac:dyDescent="0.25">
      <c r="B78" s="116"/>
      <c r="C78" s="58"/>
      <c r="D78" s="82" t="str">
        <f>IF(H67="Verkaufen",CONCATENATE("Verkaufen Sie die ",D66,"-Papiere oder definieren Sie in Spalte I den Kaufpreis und in J und K die Limits neu!"),"")</f>
        <v/>
      </c>
      <c r="E78" s="57"/>
      <c r="F78" s="57"/>
      <c r="G78" s="67"/>
      <c r="H78" s="57"/>
      <c r="I78" s="57"/>
      <c r="J78" s="57"/>
      <c r="K78" s="57"/>
      <c r="L78" s="57"/>
      <c r="M78" s="117"/>
    </row>
    <row r="79" spans="2:13" x14ac:dyDescent="0.2">
      <c r="B79" s="116"/>
      <c r="C79" s="60" t="str">
        <f>IF('Kurs-Eingabe'!G8="","","Isin-Nr.:")</f>
        <v/>
      </c>
      <c r="D79" s="66" t="str">
        <f>IF('Kurs-Eingabe'!G8="","",'Kurs-Eingabe'!G8)</f>
        <v/>
      </c>
      <c r="E79" s="57"/>
      <c r="F79" s="57"/>
      <c r="G79" s="67"/>
      <c r="H79" s="57"/>
      <c r="I79" s="57"/>
      <c r="J79" s="57"/>
      <c r="K79" s="57"/>
      <c r="L79" s="57"/>
      <c r="M79" s="117"/>
    </row>
    <row r="80" spans="2:13" ht="13.5" thickBot="1" x14ac:dyDescent="0.25">
      <c r="B80" s="120"/>
      <c r="C80" s="84"/>
      <c r="D80" s="83"/>
      <c r="E80" s="83"/>
      <c r="F80" s="83"/>
      <c r="G80" s="85"/>
      <c r="H80" s="83"/>
      <c r="I80" s="83"/>
      <c r="J80" s="83"/>
      <c r="K80" s="83"/>
      <c r="L80" s="83"/>
      <c r="M80" s="121"/>
    </row>
    <row r="81" spans="2:13" ht="15.75" thickTop="1" x14ac:dyDescent="0.35">
      <c r="B81" s="99"/>
      <c r="C81" s="14"/>
      <c r="D81" s="37"/>
      <c r="E81" s="25"/>
      <c r="F81" s="26"/>
      <c r="G81" s="38"/>
      <c r="H81" s="15"/>
      <c r="I81" s="15"/>
      <c r="J81" s="28"/>
      <c r="K81" s="15"/>
      <c r="L81" s="15"/>
      <c r="M81" s="101"/>
    </row>
    <row r="82" spans="2:13" x14ac:dyDescent="0.2">
      <c r="B82" s="99"/>
      <c r="C82" s="39" t="s">
        <v>219</v>
      </c>
      <c r="D82" s="24" t="str">
        <f>IF(D83="","Titel im Blatt /Kurs-Eingabe/ in Zelle G9 eintragen, Kurswerte ebenfalls dort ab Zelle G10!","Titel des Wertpapiers:")</f>
        <v>Titel des Wertpapiers:</v>
      </c>
      <c r="E82" s="86"/>
      <c r="F82" s="15"/>
      <c r="G82" s="16"/>
      <c r="H82" s="15"/>
      <c r="I82" s="15"/>
      <c r="J82" s="28" t="str">
        <f>IF(I84="","","Kalkulatorische Verkaufsgrenzen:")</f>
        <v/>
      </c>
      <c r="K82" s="15"/>
      <c r="L82" s="15"/>
      <c r="M82" s="101"/>
    </row>
    <row r="83" spans="2:13" x14ac:dyDescent="0.2">
      <c r="B83" s="99"/>
      <c r="C83" s="14" t="str">
        <f>IF(C84&gt;0,"Anzahl",IF(AND(D84="",I84=""),"",IF(C84="","Anzahl ?","Anzahl")))</f>
        <v/>
      </c>
      <c r="D83" s="41" t="str">
        <f>IF('Kurs-Eingabe'!H10="","",'Kurs-Eingabe'!H10)</f>
        <v>E</v>
      </c>
      <c r="E83" s="15"/>
      <c r="F83" s="15"/>
      <c r="G83" s="15"/>
      <c r="H83" s="42"/>
      <c r="I83" s="15" t="str">
        <f>IF(AND(D84="",I84=""),"",IF(I84="","Kaufpreis ?","Kaufpreis"))</f>
        <v/>
      </c>
      <c r="J83" s="15" t="str">
        <f>IF(J84&gt;0,"Obere Grenze",IF(I84="","",IF(J84="","Obere Grenze ?","Obere Grenze")))</f>
        <v/>
      </c>
      <c r="K83" s="15" t="str">
        <f>IF(K84&gt;0,"Untere Grenze",IF(I84="","",IF(K84="","Untere Grenze ?","Untere Grenze")))</f>
        <v/>
      </c>
      <c r="L83" s="15"/>
      <c r="M83" s="101"/>
    </row>
    <row r="84" spans="2:13" x14ac:dyDescent="0.2">
      <c r="B84" s="99"/>
      <c r="C84" s="311"/>
      <c r="D84" s="15" t="str">
        <f>IF(Tageskurssortiermatrix!F4="","",Tageskurssortiermatrix!F4)</f>
        <v/>
      </c>
      <c r="E84" s="21" t="str">
        <f>IF(F84="","","Bestand:")</f>
        <v/>
      </c>
      <c r="F84" s="21" t="str">
        <f>IF(OR(C84="",D84=""),"",C84*D84)</f>
        <v/>
      </c>
      <c r="G84" s="15"/>
      <c r="H84" s="306" t="str">
        <f>IF(OR(D84="",J84="",K84=""),"",IF(OR(D84&gt;(J84-0.01),(D84&lt;(K84+0.01))),"Verkaufen","Halten"))</f>
        <v/>
      </c>
      <c r="I84" s="308"/>
      <c r="J84" s="309"/>
      <c r="K84" s="310"/>
      <c r="L84" s="15"/>
      <c r="M84" s="101"/>
    </row>
    <row r="85" spans="2:13" ht="0.95" customHeight="1" x14ac:dyDescent="0.2">
      <c r="B85" s="99"/>
      <c r="C85" s="14"/>
      <c r="D85" s="15"/>
      <c r="E85" s="21"/>
      <c r="F85" s="21"/>
      <c r="G85" s="15"/>
      <c r="H85" s="44"/>
      <c r="I85" s="15"/>
      <c r="J85" s="15"/>
      <c r="K85" s="15"/>
      <c r="L85" s="15"/>
      <c r="M85" s="101"/>
    </row>
    <row r="86" spans="2:13" x14ac:dyDescent="0.2">
      <c r="B86" s="99"/>
      <c r="C86" s="14"/>
      <c r="D86" s="15"/>
      <c r="E86" s="21" t="str">
        <f>IF(F86="","","Einlage:")</f>
        <v/>
      </c>
      <c r="F86" s="23" t="str">
        <f>IF(AND(C84="",I84=""),"",IF(C84="",I84,C84*I84))</f>
        <v/>
      </c>
      <c r="G86" s="16" t="str">
        <f>IF(F87="","","Prozent")</f>
        <v/>
      </c>
      <c r="H86" s="44" t="str">
        <f>IF(H87="","",IF(H87&gt;0,"GEWINN","VERLUST"))</f>
        <v/>
      </c>
      <c r="I86" s="15" t="str">
        <f>IF(OR($D84="",I84=""),"",$D84-I84)</f>
        <v/>
      </c>
      <c r="J86" s="15" t="str">
        <f>IF(J87="","",IF(D84&gt;J84,"überschritten um","Nach oben noch"))</f>
        <v/>
      </c>
      <c r="K86" s="15" t="str">
        <f>IF(K87="","",IF(D84&lt;K84,"unterschritten um","Nach unten noch"))</f>
        <v/>
      </c>
      <c r="L86" s="15"/>
      <c r="M86" s="101"/>
    </row>
    <row r="87" spans="2:13" ht="16.5" x14ac:dyDescent="0.35">
      <c r="B87" s="99"/>
      <c r="C87" s="14"/>
      <c r="D87" s="15"/>
      <c r="E87" s="15"/>
      <c r="F87" s="26" t="str">
        <f>IF(F84="","",IF(F86="","",F84-F86))</f>
        <v/>
      </c>
      <c r="G87" s="46" t="str">
        <f>IF(OR(D84="",I84=""),"",D84/I84-1)</f>
        <v/>
      </c>
      <c r="H87" s="44" t="str">
        <f>IF(AND(H88="",F87=""),"",IF(F87="","",IF(H88="",F87,F87-H88)))</f>
        <v/>
      </c>
      <c r="I87" s="47" t="str">
        <f>IF(I86="","",IF(I86&gt;0,"Gewinn","Verlust"))</f>
        <v/>
      </c>
      <c r="J87" s="15" t="str">
        <f>IF(OR(D84="",J84=""),"",ABS(D84-J84))</f>
        <v/>
      </c>
      <c r="K87" s="15" t="str">
        <f>IF(OR(D84="",K84=""),"",ABS(D84-K84))</f>
        <v/>
      </c>
      <c r="L87" s="15"/>
      <c r="M87" s="101"/>
    </row>
    <row r="88" spans="2:13" x14ac:dyDescent="0.2">
      <c r="B88" s="99"/>
      <c r="C88" s="14"/>
      <c r="D88" s="15"/>
      <c r="E88" s="15"/>
      <c r="F88" s="15"/>
      <c r="G88" s="48" t="str">
        <f>IF(H88="","","Spesenanteil:")</f>
        <v/>
      </c>
      <c r="H88" s="49" t="str">
        <f>IF(AND(J92="",J93=""),"",IF(J92="",J93,IF(J93="",J92,J92+J93)))</f>
        <v/>
      </c>
      <c r="I88" s="15" t="str">
        <f>IF(I86="","","pro Stück")</f>
        <v/>
      </c>
      <c r="J88" s="15" t="str">
        <f>IF(J84="","",IF(J87&gt;0,"pro Stück",""))</f>
        <v/>
      </c>
      <c r="K88" s="15" t="str">
        <f>IF(K87="","",IF(K87&gt;0,"pro Stück",""))</f>
        <v/>
      </c>
      <c r="L88" s="15"/>
      <c r="M88" s="101"/>
    </row>
    <row r="89" spans="2:13" ht="15" x14ac:dyDescent="0.25">
      <c r="B89" s="99"/>
      <c r="C89" s="312"/>
      <c r="D89" s="24" t="str">
        <f>IF(AND(I84="",C89=""),"",IF(C89="","&lt; Kaufprovision in % ?","= % Provision beim Kauf"))</f>
        <v/>
      </c>
      <c r="E89" s="15"/>
      <c r="F89" s="15"/>
      <c r="G89" s="48"/>
      <c r="H89" s="15"/>
      <c r="I89" s="15"/>
      <c r="J89" s="15"/>
      <c r="K89" s="15"/>
      <c r="L89" s="15"/>
      <c r="M89" s="101"/>
    </row>
    <row r="90" spans="2:13" x14ac:dyDescent="0.2">
      <c r="B90" s="99"/>
      <c r="C90" s="313"/>
      <c r="D90" s="24" t="str">
        <f>IF(AND(I84="",C90=""),"",IF(C90="","&lt; und/oder fester Spesensatz beim Kauf? (in gleicher Währung wie Kurswert)","= fester Spesensatz beim Kauf"))</f>
        <v/>
      </c>
      <c r="E90" s="15"/>
      <c r="F90" s="15"/>
      <c r="G90" s="48"/>
      <c r="H90" s="15"/>
      <c r="I90" s="15"/>
      <c r="J90" s="15"/>
      <c r="K90" s="15"/>
      <c r="L90" s="15"/>
      <c r="M90" s="101"/>
    </row>
    <row r="91" spans="2:13" ht="15" x14ac:dyDescent="0.25">
      <c r="B91" s="99"/>
      <c r="C91" s="50"/>
      <c r="D91" s="24"/>
      <c r="E91" s="15"/>
      <c r="F91" s="15"/>
      <c r="G91" s="48"/>
      <c r="H91" s="15"/>
      <c r="I91" s="15"/>
      <c r="J91" s="15"/>
      <c r="K91" s="15"/>
      <c r="L91" s="15"/>
      <c r="M91" s="101"/>
    </row>
    <row r="92" spans="2:13" ht="15" x14ac:dyDescent="0.25">
      <c r="B92" s="99"/>
      <c r="C92" s="312"/>
      <c r="D92" s="24" t="str">
        <f>IF(AND(I87="",C92=""),"",IF(C92="","&lt; Verkaufsprovision in % ?","= % Provision beim Verkauf"))</f>
        <v/>
      </c>
      <c r="E92" s="15"/>
      <c r="F92" s="15"/>
      <c r="G92" s="15"/>
      <c r="H92" s="15"/>
      <c r="I92" s="51" t="str">
        <f>IF(J92="","","Kaufprovision:")</f>
        <v/>
      </c>
      <c r="J92" s="52" t="str">
        <f>IF(F86="","",IF(AND(C89="",C90=""),"",IF(C89="",C90,C90+F86*C89/100)))</f>
        <v/>
      </c>
      <c r="K92" s="15"/>
      <c r="L92" s="15"/>
      <c r="M92" s="101"/>
    </row>
    <row r="93" spans="2:13" x14ac:dyDescent="0.2">
      <c r="B93" s="99"/>
      <c r="C93" s="313"/>
      <c r="D93" s="24" t="str">
        <f>IF(AND(I87="",C93=""),"",IF(C93="","&lt; oder fester Spesensatz beim Verkauf? (in gleicher Währung wie Kurswert)","= fester Spesensatz"))</f>
        <v/>
      </c>
      <c r="E93" s="15"/>
      <c r="F93" s="15"/>
      <c r="G93" s="15"/>
      <c r="H93" s="15"/>
      <c r="I93" s="53" t="str">
        <f>IF(J93="","","Verkaufprovision:")</f>
        <v/>
      </c>
      <c r="J93" s="54" t="str">
        <f>IF(F84="","",IF(AND(C92="",C93=""),"",IF(C92="",C93,C93+F84*C92/100)))</f>
        <v/>
      </c>
      <c r="K93" s="15"/>
      <c r="L93" s="15"/>
      <c r="M93" s="101"/>
    </row>
    <row r="94" spans="2:13" x14ac:dyDescent="0.2">
      <c r="B94" s="99"/>
      <c r="C94" s="15"/>
      <c r="D94" s="24"/>
      <c r="E94" s="15"/>
      <c r="F94" s="15"/>
      <c r="G94" s="16"/>
      <c r="H94" s="15"/>
      <c r="I94" s="15"/>
      <c r="J94" s="15"/>
      <c r="K94" s="15"/>
      <c r="L94" s="15"/>
      <c r="M94" s="101"/>
    </row>
    <row r="95" spans="2:13" ht="15.75" x14ac:dyDescent="0.25">
      <c r="B95" s="99"/>
      <c r="C95" s="14"/>
      <c r="D95" s="55" t="str">
        <f>IF(H84="Verkaufen",CONCATENATE("Verkaufen Sie die ",D83,"-Papiere oder definieren Sie in Spalte I den Kaufpreis und in J und K die Limits neu!"),"")</f>
        <v/>
      </c>
      <c r="E95" s="15"/>
      <c r="F95" s="15"/>
      <c r="G95" s="16"/>
      <c r="H95" s="15"/>
      <c r="I95" s="15"/>
      <c r="J95" s="15"/>
      <c r="K95" s="15"/>
      <c r="L95" s="15"/>
      <c r="M95" s="101"/>
    </row>
    <row r="96" spans="2:13" x14ac:dyDescent="0.2">
      <c r="B96" s="99"/>
      <c r="C96" s="25" t="str">
        <f>IF('Kurs-Eingabe'!H8="","","Isin-Nr.:")</f>
        <v/>
      </c>
      <c r="D96" s="40" t="str">
        <f>IF('Kurs-Eingabe'!H8="","",'Kurs-Eingabe'!H8)</f>
        <v/>
      </c>
      <c r="E96" s="15"/>
      <c r="F96" s="15"/>
      <c r="G96" s="16"/>
      <c r="H96" s="15"/>
      <c r="I96" s="15"/>
      <c r="J96" s="15"/>
      <c r="K96" s="15"/>
      <c r="L96" s="15"/>
      <c r="M96" s="101"/>
    </row>
    <row r="97" spans="2:13" ht="13.5" thickBot="1" x14ac:dyDescent="0.25">
      <c r="B97" s="112"/>
      <c r="C97" s="31"/>
      <c r="D97" s="30"/>
      <c r="E97" s="30"/>
      <c r="F97" s="30"/>
      <c r="G97" s="56"/>
      <c r="H97" s="30"/>
      <c r="I97" s="30"/>
      <c r="J97" s="30"/>
      <c r="K97" s="30"/>
      <c r="L97" s="30"/>
      <c r="M97" s="113"/>
    </row>
    <row r="98" spans="2:13" ht="15.75" hidden="1" thickTop="1" x14ac:dyDescent="0.35">
      <c r="B98" s="116"/>
      <c r="C98" s="58"/>
      <c r="D98" s="59"/>
      <c r="E98" s="60"/>
      <c r="F98" s="61"/>
      <c r="G98" s="62"/>
      <c r="H98" s="57"/>
      <c r="I98" s="57"/>
      <c r="J98" s="63"/>
      <c r="K98" s="57"/>
      <c r="L98" s="57"/>
      <c r="M98" s="117"/>
    </row>
    <row r="99" spans="2:13" hidden="1" x14ac:dyDescent="0.2">
      <c r="B99" s="116"/>
      <c r="C99" s="64" t="s">
        <v>218</v>
      </c>
      <c r="D99" s="65" t="str">
        <f>IF(D100="","Titel im Blatt /Kurs-Eingabe/ in Zelle H9 eintragen, Kurswerte ebenfalls dort ab Zelle H10!","Titel des Wertpapiers:")</f>
        <v>Titel im Blatt /Kurs-Eingabe/ in Zelle H9 eintragen, Kurswerte ebenfalls dort ab Zelle H10!</v>
      </c>
      <c r="E99" s="87"/>
      <c r="F99" s="57"/>
      <c r="G99" s="67"/>
      <c r="H99" s="57"/>
      <c r="I99" s="57"/>
      <c r="J99" s="63" t="str">
        <f>IF(I101="","","Kalkulatorische Verkaufsgrenzen:")</f>
        <v/>
      </c>
      <c r="K99" s="57"/>
      <c r="L99" s="57"/>
      <c r="M99" s="117"/>
    </row>
    <row r="100" spans="2:13" hidden="1" x14ac:dyDescent="0.2">
      <c r="B100" s="116"/>
      <c r="C100" s="58" t="str">
        <f>IF(C101&gt;0,"Anzahl",IF(AND(D101="",I101=""),"",IF(C101="","Anzahl ?","Anzahl")))</f>
        <v/>
      </c>
      <c r="D100" s="68" t="str">
        <f>IF('Kurs-Eingabe'!I10="","",'Kurs-Eingabe'!I10)</f>
        <v/>
      </c>
      <c r="E100" s="57"/>
      <c r="F100" s="57"/>
      <c r="G100" s="57"/>
      <c r="H100" s="69"/>
      <c r="I100" s="57" t="str">
        <f>IF(AND(D101="",I101=""),"",IF(I101="","Kaufpreis ?","Kaufpreis"))</f>
        <v/>
      </c>
      <c r="J100" s="57" t="str">
        <f>IF(J101&gt;0,"Obere Grenze",IF(I101="","",IF(J101="","Obere Grenze ?","Obere Grenze")))</f>
        <v/>
      </c>
      <c r="K100" s="57" t="str">
        <f>IF(K101&gt;0,"Untere Grenze",IF(I101="","",IF(K101="","Untere Grenze ?","Untere Grenze")))</f>
        <v/>
      </c>
      <c r="L100" s="57"/>
      <c r="M100" s="117"/>
    </row>
    <row r="101" spans="2:13" hidden="1" x14ac:dyDescent="0.2">
      <c r="B101" s="116"/>
      <c r="C101" s="43"/>
      <c r="D101" s="57" t="str">
        <f>IF(Tageskurssortiermatrix!G4="","",Tageskurssortiermatrix!G4)</f>
        <v/>
      </c>
      <c r="E101" s="70" t="str">
        <f>IF(F101="","","Bestand:")</f>
        <v/>
      </c>
      <c r="F101" s="70" t="str">
        <f>IF(OR(C101="",D101=""),"",C101*D101)</f>
        <v/>
      </c>
      <c r="G101" s="57"/>
      <c r="H101" s="71" t="str">
        <f>IF(OR(D101="",J101="",K101=""),"",IF(OR(D101&gt;(J101-0.01),(D101&lt;(K101+0.01))),"Verkaufen","Halten"))</f>
        <v/>
      </c>
      <c r="I101" s="123"/>
      <c r="J101" s="124"/>
      <c r="K101" s="125"/>
      <c r="L101" s="57"/>
      <c r="M101" s="117"/>
    </row>
    <row r="102" spans="2:13" ht="0.95" hidden="1" customHeight="1" x14ac:dyDescent="0.2">
      <c r="B102" s="116"/>
      <c r="C102" s="58"/>
      <c r="D102" s="57"/>
      <c r="E102" s="70"/>
      <c r="F102" s="70"/>
      <c r="G102" s="57"/>
      <c r="H102" s="71"/>
      <c r="I102" s="57"/>
      <c r="J102" s="57"/>
      <c r="K102" s="57"/>
      <c r="L102" s="57"/>
      <c r="M102" s="117"/>
    </row>
    <row r="103" spans="2:13" hidden="1" x14ac:dyDescent="0.2">
      <c r="B103" s="116"/>
      <c r="C103" s="58"/>
      <c r="D103" s="57"/>
      <c r="E103" s="70" t="str">
        <f>IF(F103="","","Einlage:")</f>
        <v/>
      </c>
      <c r="F103" s="72" t="str">
        <f>IF(AND(C101="",I101=""),"",IF(C101="",I101,C101*I101))</f>
        <v/>
      </c>
      <c r="G103" s="67" t="str">
        <f>IF(F104="","","Prozent")</f>
        <v/>
      </c>
      <c r="H103" s="71" t="str">
        <f>IF(H104="","",IF(H104&gt;0,"GEWINN","VERLUST"))</f>
        <v/>
      </c>
      <c r="I103" s="57" t="str">
        <f>IF(OR($D101="",I101=""),"",$D101-I101)</f>
        <v/>
      </c>
      <c r="J103" s="57" t="str">
        <f>IF(J104="","",IF(D101&gt;J101,"überschritten um","Nach oben noch"))</f>
        <v/>
      </c>
      <c r="K103" s="57" t="str">
        <f>IF(K104="","",IF(D101&lt;K101,"unterschritten um","Nach unten noch"))</f>
        <v/>
      </c>
      <c r="L103" s="57"/>
      <c r="M103" s="117"/>
    </row>
    <row r="104" spans="2:13" ht="16.5" hidden="1" x14ac:dyDescent="0.35">
      <c r="B104" s="116"/>
      <c r="C104" s="58"/>
      <c r="D104" s="57"/>
      <c r="E104" s="57"/>
      <c r="F104" s="61" t="str">
        <f>IF(F101="","",IF(F103="","",F101-F103))</f>
        <v/>
      </c>
      <c r="G104" s="73" t="str">
        <f>IF(OR(D101="",I101=""),"",D101/I101-1)</f>
        <v/>
      </c>
      <c r="H104" s="71" t="str">
        <f>IF(AND(H105="",F104=""),"",IF(F104="","",IF(H105="",F104,F104-H105)))</f>
        <v/>
      </c>
      <c r="I104" s="74" t="str">
        <f>IF(I103="","",IF(I103&gt;0,"Gewinn","Verlust"))</f>
        <v/>
      </c>
      <c r="J104" s="57" t="str">
        <f>IF(OR(D101="",J101=""),"",ABS(D101-J101))</f>
        <v/>
      </c>
      <c r="K104" s="57" t="str">
        <f>IF(OR(D101="",K101=""),"",ABS(D101-K101))</f>
        <v/>
      </c>
      <c r="L104" s="57"/>
      <c r="M104" s="117"/>
    </row>
    <row r="105" spans="2:13" hidden="1" x14ac:dyDescent="0.2">
      <c r="B105" s="116"/>
      <c r="C105" s="58"/>
      <c r="D105" s="57"/>
      <c r="E105" s="57"/>
      <c r="F105" s="57"/>
      <c r="G105" s="75" t="str">
        <f>IF(H105="","","Spesenanteil:")</f>
        <v/>
      </c>
      <c r="H105" s="76" t="str">
        <f>IF(AND(J109="",J110=""),"",IF(J109="",J110,IF(J110="",J109,J109+J110)))</f>
        <v/>
      </c>
      <c r="I105" s="57" t="str">
        <f>IF(I103="","","pro Stück")</f>
        <v/>
      </c>
      <c r="J105" s="57" t="str">
        <f>IF(J101="","",IF(J104&gt;0,"pro Stück",""))</f>
        <v/>
      </c>
      <c r="K105" s="57" t="str">
        <f>IF(K104="","",IF(K104&gt;0,"pro Stück",""))</f>
        <v/>
      </c>
      <c r="L105" s="57"/>
      <c r="M105" s="117"/>
    </row>
    <row r="106" spans="2:13" ht="15" hidden="1" x14ac:dyDescent="0.25">
      <c r="B106" s="116"/>
      <c r="C106" s="126"/>
      <c r="D106" s="65" t="str">
        <f>IF(AND(I101="",C106=""),"",IF(C106="","&lt; Kaufprovision in % ?","= % Provision beim Kauf"))</f>
        <v/>
      </c>
      <c r="E106" s="57"/>
      <c r="F106" s="57"/>
      <c r="G106" s="75"/>
      <c r="H106" s="57"/>
      <c r="I106" s="57"/>
      <c r="J106" s="57"/>
      <c r="K106" s="57"/>
      <c r="L106" s="57"/>
      <c r="M106" s="117"/>
    </row>
    <row r="107" spans="2:13" hidden="1" x14ac:dyDescent="0.2">
      <c r="B107" s="116"/>
      <c r="C107" s="127"/>
      <c r="D107" s="65" t="str">
        <f>IF(AND(I101="",C107=""),"",IF(C107="","&lt; und/oder fester Spesensatz beim Kauf? (in gleicher Währung wie Kurswert)","= fester Spesensatz beim Kauf"))</f>
        <v/>
      </c>
      <c r="E107" s="57"/>
      <c r="F107" s="57"/>
      <c r="G107" s="75"/>
      <c r="H107" s="57"/>
      <c r="I107" s="57"/>
      <c r="J107" s="57"/>
      <c r="K107" s="57"/>
      <c r="L107" s="57"/>
      <c r="M107" s="117"/>
    </row>
    <row r="108" spans="2:13" ht="15" hidden="1" x14ac:dyDescent="0.25">
      <c r="B108" s="116"/>
      <c r="C108" s="77"/>
      <c r="D108" s="65"/>
      <c r="E108" s="57"/>
      <c r="F108" s="57"/>
      <c r="G108" s="75"/>
      <c r="H108" s="57"/>
      <c r="I108" s="57"/>
      <c r="J108" s="57"/>
      <c r="K108" s="57"/>
      <c r="L108" s="57"/>
      <c r="M108" s="117"/>
    </row>
    <row r="109" spans="2:13" ht="15" hidden="1" x14ac:dyDescent="0.25">
      <c r="B109" s="116"/>
      <c r="C109" s="126"/>
      <c r="D109" s="65" t="str">
        <f>IF(AND(I104="",C109=""),"",IF(C109="","&lt; Verkaufsprovision in % ?","= % Provision beim Verkauf"))</f>
        <v/>
      </c>
      <c r="E109" s="57"/>
      <c r="F109" s="57"/>
      <c r="G109" s="57"/>
      <c r="H109" s="57"/>
      <c r="I109" s="78" t="str">
        <f>IF(J109="","","Kaufprovision:")</f>
        <v/>
      </c>
      <c r="J109" s="79" t="str">
        <f>IF(F103="","",IF(AND(C106="",C107=""),"",IF(C106="",C107,C107+F103*C106/100)))</f>
        <v/>
      </c>
      <c r="K109" s="57"/>
      <c r="L109" s="57"/>
      <c r="M109" s="117"/>
    </row>
    <row r="110" spans="2:13" hidden="1" x14ac:dyDescent="0.2">
      <c r="B110" s="116"/>
      <c r="C110" s="127"/>
      <c r="D110" s="65" t="str">
        <f>IF(AND(I104="",C110=""),"",IF(C110="","&lt; oder fester Spesensatz beim Verkauf? (in gleicher Währung wie Kurswert)","= fester Spesensatz"))</f>
        <v/>
      </c>
      <c r="E110" s="57"/>
      <c r="F110" s="57"/>
      <c r="G110" s="57"/>
      <c r="H110" s="57"/>
      <c r="I110" s="80" t="str">
        <f>IF(J110="","","Verkaufprovision:")</f>
        <v/>
      </c>
      <c r="J110" s="81" t="str">
        <f>IF(F101="","",IF(AND(C109="",C110=""),"",IF(C109="",C110,C110+F101*C109/100)))</f>
        <v/>
      </c>
      <c r="K110" s="57"/>
      <c r="L110" s="57"/>
      <c r="M110" s="117"/>
    </row>
    <row r="111" spans="2:13" hidden="1" x14ac:dyDescent="0.2">
      <c r="B111" s="116"/>
      <c r="C111" s="57"/>
      <c r="D111" s="65"/>
      <c r="E111" s="57"/>
      <c r="F111" s="57"/>
      <c r="G111" s="67"/>
      <c r="H111" s="57"/>
      <c r="I111" s="57"/>
      <c r="J111" s="57"/>
      <c r="K111" s="57"/>
      <c r="L111" s="57"/>
      <c r="M111" s="117"/>
    </row>
    <row r="112" spans="2:13" ht="15.75" hidden="1" x14ac:dyDescent="0.25">
      <c r="B112" s="116"/>
      <c r="C112" s="58"/>
      <c r="D112" s="82" t="str">
        <f>IF(H101="Verkaufen",CONCATENATE("Verkaufen Sie die ",D100,"-Papiere oder definieren Sie in Spalte I den Kaufpreis und in J und K die Limits neu!"),"")</f>
        <v/>
      </c>
      <c r="E112" s="57"/>
      <c r="F112" s="57"/>
      <c r="G112" s="67"/>
      <c r="H112" s="57"/>
      <c r="I112" s="57"/>
      <c r="J112" s="57"/>
      <c r="K112" s="57"/>
      <c r="L112" s="57"/>
      <c r="M112" s="117"/>
    </row>
    <row r="113" spans="2:13" hidden="1" x14ac:dyDescent="0.2">
      <c r="B113" s="116"/>
      <c r="C113" s="60" t="str">
        <f>IF('Kurs-Eingabe'!I8="","","Isin-Nr.:")</f>
        <v/>
      </c>
      <c r="D113" s="66" t="str">
        <f>IF('Kurs-Eingabe'!I8="","",'Kurs-Eingabe'!I8)</f>
        <v/>
      </c>
      <c r="E113" s="57"/>
      <c r="F113" s="57"/>
      <c r="G113" s="67"/>
      <c r="H113" s="57"/>
      <c r="I113" s="57"/>
      <c r="J113" s="57"/>
      <c r="K113" s="57"/>
      <c r="L113" s="57"/>
      <c r="M113" s="117"/>
    </row>
    <row r="114" spans="2:13" ht="13.5" hidden="1" thickBot="1" x14ac:dyDescent="0.25">
      <c r="B114" s="120"/>
      <c r="C114" s="84"/>
      <c r="D114" s="83"/>
      <c r="E114" s="83"/>
      <c r="F114" s="83"/>
      <c r="G114" s="85"/>
      <c r="H114" s="83"/>
      <c r="I114" s="83"/>
      <c r="J114" s="83"/>
      <c r="K114" s="83"/>
      <c r="L114" s="83"/>
      <c r="M114" s="121"/>
    </row>
    <row r="115" spans="2:13" ht="15.75" hidden="1" thickTop="1" x14ac:dyDescent="0.35">
      <c r="B115" s="99"/>
      <c r="C115" s="14"/>
      <c r="D115" s="37"/>
      <c r="E115" s="25"/>
      <c r="F115" s="26"/>
      <c r="G115" s="38"/>
      <c r="H115" s="15"/>
      <c r="I115" s="15"/>
      <c r="J115" s="28"/>
      <c r="K115" s="15"/>
      <c r="L115" s="15"/>
      <c r="M115" s="101"/>
    </row>
    <row r="116" spans="2:13" hidden="1" x14ac:dyDescent="0.2">
      <c r="B116" s="99"/>
      <c r="C116" s="39" t="s">
        <v>217</v>
      </c>
      <c r="D116" s="24" t="str">
        <f>IF(D117="","Titel im Blatt /Kurs-Eingabe/ in Zelle I9 eintragen, Kurswerte ebenfalls dort ab Zelle I10!","Titel des Wertpapiers:")</f>
        <v>Titel im Blatt /Kurs-Eingabe/ in Zelle I9 eintragen, Kurswerte ebenfalls dort ab Zelle I10!</v>
      </c>
      <c r="E116" s="86"/>
      <c r="F116" s="15"/>
      <c r="G116" s="16"/>
      <c r="H116" s="15"/>
      <c r="I116" s="15"/>
      <c r="J116" s="28" t="str">
        <f>IF(I118="","","Kalkulatorische Verkaufsgrenzen:")</f>
        <v/>
      </c>
      <c r="K116" s="15"/>
      <c r="L116" s="15"/>
      <c r="M116" s="101"/>
    </row>
    <row r="117" spans="2:13" hidden="1" x14ac:dyDescent="0.2">
      <c r="B117" s="99"/>
      <c r="C117" s="14" t="str">
        <f>IF(C118&gt;0,"Anzahl",IF(AND(D118="",I118=""),"",IF(C118="","Anzahl ?","Anzahl")))</f>
        <v/>
      </c>
      <c r="D117" s="41" t="str">
        <f>IF('Kurs-Eingabe'!J10="","",'Kurs-Eingabe'!J10)</f>
        <v/>
      </c>
      <c r="E117" s="15"/>
      <c r="F117" s="15"/>
      <c r="G117" s="15"/>
      <c r="H117" s="42"/>
      <c r="I117" s="15" t="str">
        <f>IF(AND(D118="",I118=""),"",IF(I118="","Kaufpreis ?","Kaufpreis"))</f>
        <v/>
      </c>
      <c r="J117" s="15" t="str">
        <f>IF(J118&gt;0,"Obere Grenze",IF(I118="","",IF(J118="","Obere Grenze ?","Obere Grenze")))</f>
        <v/>
      </c>
      <c r="K117" s="15" t="str">
        <f>IF(K118&gt;0,"Untere Grenze",IF(I118="","",IF(K118="","Untere Grenze ?","Untere Grenze")))</f>
        <v/>
      </c>
      <c r="L117" s="15"/>
      <c r="M117" s="101"/>
    </row>
    <row r="118" spans="2:13" hidden="1" x14ac:dyDescent="0.2">
      <c r="B118" s="99"/>
      <c r="C118" s="43"/>
      <c r="D118" s="15" t="str">
        <f>IF(Tageskurssortiermatrix!H4="","",Tageskurssortiermatrix!H4)</f>
        <v/>
      </c>
      <c r="E118" s="21" t="str">
        <f>IF(F118="","","Bestand:")</f>
        <v/>
      </c>
      <c r="F118" s="21" t="str">
        <f>IF(OR(C118="",D118=""),"",C118*D118)</f>
        <v/>
      </c>
      <c r="G118" s="15"/>
      <c r="H118" s="44" t="str">
        <f>IF(OR(D118="",J118="",K118=""),"",IF(OR(D118&gt;(J118-0.01),(D118&lt;(K118+0.01))),"Verkaufen","Halten"))</f>
        <v/>
      </c>
      <c r="I118" s="123"/>
      <c r="J118" s="124"/>
      <c r="K118" s="125"/>
      <c r="L118" s="15"/>
      <c r="M118" s="101"/>
    </row>
    <row r="119" spans="2:13" ht="0.95" hidden="1" customHeight="1" x14ac:dyDescent="0.2">
      <c r="B119" s="99"/>
      <c r="C119" s="14"/>
      <c r="D119" s="15"/>
      <c r="E119" s="21"/>
      <c r="F119" s="21"/>
      <c r="G119" s="15"/>
      <c r="H119" s="44"/>
      <c r="I119" s="15"/>
      <c r="J119" s="15"/>
      <c r="K119" s="15"/>
      <c r="L119" s="15"/>
      <c r="M119" s="101"/>
    </row>
    <row r="120" spans="2:13" hidden="1" x14ac:dyDescent="0.2">
      <c r="B120" s="99"/>
      <c r="C120" s="14"/>
      <c r="D120" s="15"/>
      <c r="E120" s="21" t="str">
        <f>IF(F120="","","Einlage:")</f>
        <v/>
      </c>
      <c r="F120" s="23" t="str">
        <f>IF(AND(C118="",I118=""),"",IF(C118="",I118,C118*I118))</f>
        <v/>
      </c>
      <c r="G120" s="16" t="str">
        <f>IF(F121="","","Prozent")</f>
        <v/>
      </c>
      <c r="H120" s="44" t="str">
        <f>IF(H121="","",IF(H121&gt;0,"GEWINN","VERLUST"))</f>
        <v/>
      </c>
      <c r="I120" s="15" t="str">
        <f>IF(OR($D118="",I118=""),"",$D118-I118)</f>
        <v/>
      </c>
      <c r="J120" s="15" t="str">
        <f>IF(J121="","",IF(D118&gt;J118,"überschritten um","Nach oben noch"))</f>
        <v/>
      </c>
      <c r="K120" s="15" t="str">
        <f>IF(K121="","",IF(D118&lt;K118,"unterschritten um","Nach unten noch"))</f>
        <v/>
      </c>
      <c r="L120" s="15"/>
      <c r="M120" s="101"/>
    </row>
    <row r="121" spans="2:13" ht="16.5" hidden="1" x14ac:dyDescent="0.35">
      <c r="B121" s="99"/>
      <c r="C121" s="14"/>
      <c r="D121" s="15"/>
      <c r="E121" s="15"/>
      <c r="F121" s="26" t="str">
        <f>IF(F118="","",IF(F120="","",F118-F120))</f>
        <v/>
      </c>
      <c r="G121" s="46" t="str">
        <f>IF(OR(D118="",I118=""),"",D118/I118-1)</f>
        <v/>
      </c>
      <c r="H121" s="44" t="str">
        <f>IF(AND(H122="",F121=""),"",IF(F121="","",IF(H122="",F121,F121-H122)))</f>
        <v/>
      </c>
      <c r="I121" s="47" t="str">
        <f>IF(I120="","",IF(I120&gt;0,"Gewinn","Verlust"))</f>
        <v/>
      </c>
      <c r="J121" s="15" t="str">
        <f>IF(OR(D118="",J118=""),"",ABS(D118-J118))</f>
        <v/>
      </c>
      <c r="K121" s="15" t="str">
        <f>IF(OR(D118="",K118=""),"",ABS(D118-K118))</f>
        <v/>
      </c>
      <c r="L121" s="15"/>
      <c r="M121" s="101"/>
    </row>
    <row r="122" spans="2:13" hidden="1" x14ac:dyDescent="0.2">
      <c r="B122" s="99"/>
      <c r="C122" s="14"/>
      <c r="D122" s="15"/>
      <c r="E122" s="15"/>
      <c r="F122" s="15"/>
      <c r="G122" s="48" t="str">
        <f>IF(H122="","","Spesenanteil:")</f>
        <v/>
      </c>
      <c r="H122" s="49" t="str">
        <f>IF(AND(J126="",J127=""),"",IF(J126="",J127,IF(J127="",J126,J126+J127)))</f>
        <v/>
      </c>
      <c r="I122" s="15" t="str">
        <f>IF(I120="","","pro Stück")</f>
        <v/>
      </c>
      <c r="J122" s="15" t="str">
        <f>IF(J118="","",IF(J121&gt;0,"pro Stück",""))</f>
        <v/>
      </c>
      <c r="K122" s="15" t="str">
        <f>IF(K121="","",IF(K121&gt;0,"pro Stück",""))</f>
        <v/>
      </c>
      <c r="L122" s="15"/>
      <c r="M122" s="101"/>
    </row>
    <row r="123" spans="2:13" ht="15" hidden="1" x14ac:dyDescent="0.25">
      <c r="B123" s="99"/>
      <c r="C123" s="126"/>
      <c r="D123" s="24" t="str">
        <f>IF(AND(I118="",C123=""),"",IF(C123="","&lt; Kaufprovision in % ?","= % Provision beim Kauf"))</f>
        <v/>
      </c>
      <c r="E123" s="15"/>
      <c r="F123" s="15"/>
      <c r="G123" s="48"/>
      <c r="H123" s="15"/>
      <c r="I123" s="15"/>
      <c r="J123" s="15"/>
      <c r="K123" s="15"/>
      <c r="L123" s="15"/>
      <c r="M123" s="101"/>
    </row>
    <row r="124" spans="2:13" hidden="1" x14ac:dyDescent="0.2">
      <c r="B124" s="99"/>
      <c r="C124" s="127"/>
      <c r="D124" s="24" t="str">
        <f>IF(AND(I118="",C124=""),"",IF(C124="","&lt; und/oder fester Spesensatz beim Kauf? (in gleicher Währung wie Kurswert)","= fester Spesensatz beim Kauf"))</f>
        <v/>
      </c>
      <c r="E124" s="15"/>
      <c r="F124" s="15"/>
      <c r="G124" s="48"/>
      <c r="H124" s="15"/>
      <c r="I124" s="15"/>
      <c r="J124" s="15"/>
      <c r="K124" s="15"/>
      <c r="L124" s="15"/>
      <c r="M124" s="101"/>
    </row>
    <row r="125" spans="2:13" ht="15" hidden="1" x14ac:dyDescent="0.25">
      <c r="B125" s="99"/>
      <c r="C125" s="50"/>
      <c r="D125" s="24"/>
      <c r="E125" s="15"/>
      <c r="F125" s="15"/>
      <c r="G125" s="48"/>
      <c r="H125" s="15"/>
      <c r="I125" s="15"/>
      <c r="J125" s="15"/>
      <c r="K125" s="15"/>
      <c r="L125" s="15"/>
      <c r="M125" s="101"/>
    </row>
    <row r="126" spans="2:13" ht="15" hidden="1" x14ac:dyDescent="0.25">
      <c r="B126" s="99"/>
      <c r="C126" s="126"/>
      <c r="D126" s="24" t="str">
        <f>IF(AND(I121="",C126=""),"",IF(C126="","&lt; Verkaufsprovision in % ?","= % Provision beim Verkauf"))</f>
        <v/>
      </c>
      <c r="E126" s="15"/>
      <c r="F126" s="15"/>
      <c r="G126" s="15"/>
      <c r="H126" s="15"/>
      <c r="I126" s="51" t="str">
        <f>IF(J126="","","Kaufprovision:")</f>
        <v/>
      </c>
      <c r="J126" s="52" t="str">
        <f>IF(F120="","",IF(AND(C123="",C124=""),"",IF(C123="",C124,C124+F120*C123/100)))</f>
        <v/>
      </c>
      <c r="K126" s="15"/>
      <c r="L126" s="15"/>
      <c r="M126" s="101"/>
    </row>
    <row r="127" spans="2:13" hidden="1" x14ac:dyDescent="0.2">
      <c r="B127" s="99"/>
      <c r="C127" s="127"/>
      <c r="D127" s="24" t="str">
        <f>IF(AND(I121="",C127=""),"",IF(C127="","&lt; oder fester Spesensatz beim Verkauf? (in gleicher Währung wie Kurswert)","= fester Spesensatz"))</f>
        <v/>
      </c>
      <c r="E127" s="15"/>
      <c r="F127" s="15"/>
      <c r="G127" s="15"/>
      <c r="H127" s="15"/>
      <c r="I127" s="53" t="str">
        <f>IF(J127="","","Verkaufprovision:")</f>
        <v/>
      </c>
      <c r="J127" s="54" t="str">
        <f>IF(F118="","",IF(AND(C126="",C127=""),"",IF(C126="",C127,C127+F118*C126/100)))</f>
        <v/>
      </c>
      <c r="K127" s="15"/>
      <c r="L127" s="15"/>
      <c r="M127" s="101"/>
    </row>
    <row r="128" spans="2:13" hidden="1" x14ac:dyDescent="0.2">
      <c r="B128" s="99"/>
      <c r="C128" s="15"/>
      <c r="D128" s="24"/>
      <c r="E128" s="15"/>
      <c r="F128" s="15"/>
      <c r="G128" s="16"/>
      <c r="H128" s="15"/>
      <c r="I128" s="15"/>
      <c r="J128" s="15"/>
      <c r="K128" s="15"/>
      <c r="L128" s="15"/>
      <c r="M128" s="101"/>
    </row>
    <row r="129" spans="2:13" ht="15.75" hidden="1" x14ac:dyDescent="0.25">
      <c r="B129" s="99"/>
      <c r="C129" s="14"/>
      <c r="D129" s="55" t="str">
        <f>IF(H118="Verkaufen",CONCATENATE("Verkaufen Sie die ",D117,"-Papiere oder definieren Sie in Spalte I den Kaufpreis und in J und K die Limits neu!"),"")</f>
        <v/>
      </c>
      <c r="E129" s="15"/>
      <c r="F129" s="15"/>
      <c r="G129" s="16"/>
      <c r="H129" s="15"/>
      <c r="I129" s="15"/>
      <c r="J129" s="15"/>
      <c r="K129" s="15"/>
      <c r="L129" s="15"/>
      <c r="M129" s="101"/>
    </row>
    <row r="130" spans="2:13" hidden="1" x14ac:dyDescent="0.2">
      <c r="B130" s="99"/>
      <c r="C130" s="25" t="str">
        <f>IF('Kurs-Eingabe'!J8="","","Isin-Nr.:")</f>
        <v/>
      </c>
      <c r="D130" s="40" t="str">
        <f>IF('Kurs-Eingabe'!J8="","",'Kurs-Eingabe'!J8)</f>
        <v/>
      </c>
      <c r="E130" s="15"/>
      <c r="F130" s="15"/>
      <c r="G130" s="16"/>
      <c r="H130" s="15"/>
      <c r="I130" s="15"/>
      <c r="J130" s="15"/>
      <c r="K130" s="15"/>
      <c r="L130" s="15"/>
      <c r="M130" s="101"/>
    </row>
    <row r="131" spans="2:13" ht="13.5" hidden="1" thickBot="1" x14ac:dyDescent="0.25">
      <c r="B131" s="112"/>
      <c r="C131" s="31"/>
      <c r="D131" s="30"/>
      <c r="E131" s="30"/>
      <c r="F131" s="30"/>
      <c r="G131" s="56"/>
      <c r="H131" s="30"/>
      <c r="I131" s="30"/>
      <c r="J131" s="30"/>
      <c r="K131" s="30"/>
      <c r="L131" s="30"/>
      <c r="M131" s="113"/>
    </row>
    <row r="132" spans="2:13" ht="15.75" hidden="1" thickTop="1" x14ac:dyDescent="0.35">
      <c r="B132" s="116"/>
      <c r="C132" s="58"/>
      <c r="D132" s="59"/>
      <c r="E132" s="60"/>
      <c r="F132" s="61"/>
      <c r="G132" s="62"/>
      <c r="H132" s="57"/>
      <c r="I132" s="57"/>
      <c r="J132" s="63"/>
      <c r="K132" s="57"/>
      <c r="L132" s="57"/>
      <c r="M132" s="117"/>
    </row>
    <row r="133" spans="2:13" hidden="1" x14ac:dyDescent="0.2">
      <c r="B133" s="116"/>
      <c r="C133" s="64" t="s">
        <v>216</v>
      </c>
      <c r="D133" s="65" t="str">
        <f>IF(D134="","Titel im Blatt /Kurs-Eingabe/ in Zelle J9 eintragen, Kurswerte ebenfalls dort ab Zelle J10!","Titel des Wertpapiers:")</f>
        <v>Titel im Blatt /Kurs-Eingabe/ in Zelle J9 eintragen, Kurswerte ebenfalls dort ab Zelle J10!</v>
      </c>
      <c r="E133" s="87"/>
      <c r="F133" s="57"/>
      <c r="G133" s="67"/>
      <c r="H133" s="57"/>
      <c r="I133" s="57"/>
      <c r="J133" s="63" t="str">
        <f>IF(I135="","","Kalkulatorische Verkaufsgrenzen:")</f>
        <v/>
      </c>
      <c r="K133" s="57"/>
      <c r="L133" s="57"/>
      <c r="M133" s="117"/>
    </row>
    <row r="134" spans="2:13" hidden="1" x14ac:dyDescent="0.2">
      <c r="B134" s="116"/>
      <c r="C134" s="58" t="str">
        <f>IF(C135&gt;0,"Anzahl",IF(AND(D135="",I135=""),"",IF(C135="","Anzahl ?","Anzahl")))</f>
        <v/>
      </c>
      <c r="D134" s="68" t="str">
        <f>IF('Kurs-Eingabe'!K10="","",'Kurs-Eingabe'!K10)</f>
        <v/>
      </c>
      <c r="E134" s="57"/>
      <c r="F134" s="57"/>
      <c r="G134" s="57"/>
      <c r="H134" s="69"/>
      <c r="I134" s="57" t="str">
        <f>IF(AND(D135="",I135=""),"",IF(I135="","Kaufpreis ?","Kaufpreis"))</f>
        <v/>
      </c>
      <c r="J134" s="57" t="str">
        <f>IF(J135&gt;0,"Obere Grenze",IF(I135="","",IF(J135="","Obere Grenze ?","Obere Grenze")))</f>
        <v/>
      </c>
      <c r="K134" s="57" t="str">
        <f>IF(K135&gt;0,"Untere Grenze",IF(I135="","",IF(K135="","Untere Grenze ?","Untere Grenze")))</f>
        <v/>
      </c>
      <c r="L134" s="57"/>
      <c r="M134" s="117"/>
    </row>
    <row r="135" spans="2:13" hidden="1" x14ac:dyDescent="0.2">
      <c r="B135" s="116"/>
      <c r="C135" s="43"/>
      <c r="D135" s="57" t="str">
        <f>IF(Tageskurssortiermatrix!I4="","",Tageskurssortiermatrix!I4)</f>
        <v/>
      </c>
      <c r="E135" s="70" t="str">
        <f>IF(F135="","","Bestand:")</f>
        <v/>
      </c>
      <c r="F135" s="70" t="str">
        <f>IF(OR(C135="",D135=""),"",C135*D135)</f>
        <v/>
      </c>
      <c r="G135" s="57"/>
      <c r="H135" s="71" t="str">
        <f>IF(OR(D135="",J135="",K135=""),"",IF(OR(D135&gt;(J135-0.01),(D135&lt;(K135+0.01))),"Verkaufen","Halten"))</f>
        <v/>
      </c>
      <c r="I135" s="123"/>
      <c r="J135" s="124"/>
      <c r="K135" s="125"/>
      <c r="L135" s="57"/>
      <c r="M135" s="117"/>
    </row>
    <row r="136" spans="2:13" ht="0.95" hidden="1" customHeight="1" x14ac:dyDescent="0.2">
      <c r="B136" s="116"/>
      <c r="C136" s="58"/>
      <c r="D136" s="57"/>
      <c r="E136" s="70"/>
      <c r="F136" s="70"/>
      <c r="G136" s="57"/>
      <c r="H136" s="71"/>
      <c r="I136" s="57"/>
      <c r="J136" s="57"/>
      <c r="K136" s="57"/>
      <c r="L136" s="57"/>
      <c r="M136" s="117"/>
    </row>
    <row r="137" spans="2:13" hidden="1" x14ac:dyDescent="0.2">
      <c r="B137" s="116"/>
      <c r="C137" s="58"/>
      <c r="D137" s="57"/>
      <c r="E137" s="70" t="str">
        <f>IF(F137="","","Einlage:")</f>
        <v/>
      </c>
      <c r="F137" s="72" t="str">
        <f>IF(AND(C135="",I135=""),"",IF(C135="",I135,C135*I135))</f>
        <v/>
      </c>
      <c r="G137" s="67" t="str">
        <f>IF(F138="","","Prozent")</f>
        <v/>
      </c>
      <c r="H137" s="71" t="str">
        <f>IF(H138="","",IF(H138&gt;0,"GEWINN","VERLUST"))</f>
        <v/>
      </c>
      <c r="I137" s="57" t="str">
        <f>IF(OR($D135="",I135=""),"",$D135-I135)</f>
        <v/>
      </c>
      <c r="J137" s="57" t="str">
        <f>IF(J138="","",IF(D135&gt;J135,"überschritten um","Nach oben noch"))</f>
        <v/>
      </c>
      <c r="K137" s="57" t="str">
        <f>IF(K138="","",IF(D135&lt;K135,"unterschritten um","Nach unten noch"))</f>
        <v/>
      </c>
      <c r="L137" s="57"/>
      <c r="M137" s="117"/>
    </row>
    <row r="138" spans="2:13" ht="16.5" hidden="1" x14ac:dyDescent="0.35">
      <c r="B138" s="116"/>
      <c r="C138" s="58"/>
      <c r="D138" s="57"/>
      <c r="E138" s="57"/>
      <c r="F138" s="61" t="str">
        <f>IF(F135="","",IF(F137="","",F135-F137))</f>
        <v/>
      </c>
      <c r="G138" s="73" t="str">
        <f>IF(OR(D135="",I135=""),"",D135/I135-1)</f>
        <v/>
      </c>
      <c r="H138" s="71" t="str">
        <f>IF(AND(H139="",F138=""),"",IF(F138="","",IF(H139="",F138,F138-H139)))</f>
        <v/>
      </c>
      <c r="I138" s="74" t="str">
        <f>IF(I137="","",IF(I137&gt;0,"Gewinn","Verlust"))</f>
        <v/>
      </c>
      <c r="J138" s="57" t="str">
        <f>IF(OR(D135="",J135=""),"",ABS(D135-J135))</f>
        <v/>
      </c>
      <c r="K138" s="57" t="str">
        <f>IF(OR(D135="",K135=""),"",ABS(D135-K135))</f>
        <v/>
      </c>
      <c r="L138" s="57"/>
      <c r="M138" s="117"/>
    </row>
    <row r="139" spans="2:13" hidden="1" x14ac:dyDescent="0.2">
      <c r="B139" s="116"/>
      <c r="C139" s="58"/>
      <c r="D139" s="57"/>
      <c r="E139" s="57"/>
      <c r="F139" s="57"/>
      <c r="G139" s="75" t="str">
        <f>IF(H139="","","Spesenanteil:")</f>
        <v/>
      </c>
      <c r="H139" s="76" t="str">
        <f>IF(AND(J143="",J144=""),"",IF(J143="",J144,IF(J144="",J143,J143+J144)))</f>
        <v/>
      </c>
      <c r="I139" s="57" t="str">
        <f>IF(I137="","","pro Stück")</f>
        <v/>
      </c>
      <c r="J139" s="57" t="str">
        <f>IF(J135="","",IF(J138&gt;0,"pro Stück",""))</f>
        <v/>
      </c>
      <c r="K139" s="57" t="str">
        <f>IF(K138="","",IF(K138&gt;0,"pro Stück",""))</f>
        <v/>
      </c>
      <c r="L139" s="57"/>
      <c r="M139" s="117"/>
    </row>
    <row r="140" spans="2:13" ht="15" hidden="1" x14ac:dyDescent="0.25">
      <c r="B140" s="116"/>
      <c r="C140" s="126"/>
      <c r="D140" s="65" t="str">
        <f>IF(AND(I135="",C140=""),"",IF(C140="","&lt; Kaufprovision in % ?","= % Provision beim Kauf"))</f>
        <v/>
      </c>
      <c r="E140" s="57"/>
      <c r="F140" s="57"/>
      <c r="G140" s="75"/>
      <c r="H140" s="57"/>
      <c r="I140" s="57"/>
      <c r="J140" s="57"/>
      <c r="K140" s="57"/>
      <c r="L140" s="57"/>
      <c r="M140" s="117"/>
    </row>
    <row r="141" spans="2:13" hidden="1" x14ac:dyDescent="0.2">
      <c r="B141" s="116"/>
      <c r="C141" s="127"/>
      <c r="D141" s="65" t="str">
        <f>IF(AND(I135="",C141=""),"",IF(C141="","&lt; und/oder fester Spesensatz beim Kauf? (in gleicher Währung wie Kurswert)","= fester Spesensatz beim Kauf"))</f>
        <v/>
      </c>
      <c r="E141" s="57"/>
      <c r="F141" s="57"/>
      <c r="G141" s="75"/>
      <c r="H141" s="57"/>
      <c r="I141" s="57"/>
      <c r="J141" s="57"/>
      <c r="K141" s="57"/>
      <c r="L141" s="57"/>
      <c r="M141" s="117"/>
    </row>
    <row r="142" spans="2:13" ht="15" hidden="1" x14ac:dyDescent="0.25">
      <c r="B142" s="116"/>
      <c r="C142" s="77"/>
      <c r="D142" s="65"/>
      <c r="E142" s="57"/>
      <c r="F142" s="57"/>
      <c r="G142" s="75"/>
      <c r="H142" s="57"/>
      <c r="I142" s="57"/>
      <c r="J142" s="57"/>
      <c r="K142" s="57"/>
      <c r="L142" s="57"/>
      <c r="M142" s="117"/>
    </row>
    <row r="143" spans="2:13" ht="15" hidden="1" x14ac:dyDescent="0.25">
      <c r="B143" s="116"/>
      <c r="C143" s="126"/>
      <c r="D143" s="65" t="str">
        <f>IF(AND(I138="",C143=""),"",IF(C143="","&lt; Verkaufsprovision in % ?","= % Provision beim Verkauf"))</f>
        <v/>
      </c>
      <c r="E143" s="57"/>
      <c r="F143" s="57"/>
      <c r="G143" s="57"/>
      <c r="H143" s="57"/>
      <c r="I143" s="78" t="str">
        <f>IF(J143="","","Kaufprovision:")</f>
        <v/>
      </c>
      <c r="J143" s="79" t="str">
        <f>IF(F137="","",IF(AND(C140="",C141=""),"",IF(C140="",C141,C141+F137*C140/100)))</f>
        <v/>
      </c>
      <c r="K143" s="57"/>
      <c r="L143" s="57"/>
      <c r="M143" s="117"/>
    </row>
    <row r="144" spans="2:13" hidden="1" x14ac:dyDescent="0.2">
      <c r="B144" s="116"/>
      <c r="C144" s="127"/>
      <c r="D144" s="65" t="str">
        <f>IF(AND(I138="",C144=""),"",IF(C144="","&lt; oder fester Spesensatz beim Verkauf? (in gleicher Währung wie Kurswert)","= fester Spesensatz"))</f>
        <v/>
      </c>
      <c r="E144" s="57"/>
      <c r="F144" s="57"/>
      <c r="G144" s="57"/>
      <c r="H144" s="57"/>
      <c r="I144" s="80" t="str">
        <f>IF(J144="","","Verkaufprovision:")</f>
        <v/>
      </c>
      <c r="J144" s="81" t="str">
        <f>IF(F135="","",IF(AND(C143="",C144=""),"",IF(C143="",C144,C144+F135*C143/100)))</f>
        <v/>
      </c>
      <c r="K144" s="57"/>
      <c r="L144" s="57"/>
      <c r="M144" s="117"/>
    </row>
    <row r="145" spans="2:13" hidden="1" x14ac:dyDescent="0.2">
      <c r="B145" s="116"/>
      <c r="C145" s="57"/>
      <c r="D145" s="65"/>
      <c r="E145" s="57"/>
      <c r="F145" s="57"/>
      <c r="G145" s="67"/>
      <c r="H145" s="57"/>
      <c r="I145" s="57"/>
      <c r="J145" s="57"/>
      <c r="K145" s="57"/>
      <c r="L145" s="57"/>
      <c r="M145" s="117"/>
    </row>
    <row r="146" spans="2:13" ht="15.75" hidden="1" x14ac:dyDescent="0.25">
      <c r="B146" s="116"/>
      <c r="C146" s="58"/>
      <c r="D146" s="82" t="str">
        <f>IF(H135="Verkaufen",CONCATENATE("Verkaufen Sie die ",D134,"-Papiere oder definieren Sie in Spalte I den Kaufpreis und in J und K die Limits neu!"),"")</f>
        <v/>
      </c>
      <c r="E146" s="57"/>
      <c r="F146" s="57"/>
      <c r="G146" s="67"/>
      <c r="H146" s="57"/>
      <c r="I146" s="57"/>
      <c r="J146" s="57"/>
      <c r="K146" s="57"/>
      <c r="L146" s="57"/>
      <c r="M146" s="117"/>
    </row>
    <row r="147" spans="2:13" hidden="1" x14ac:dyDescent="0.2">
      <c r="B147" s="116"/>
      <c r="C147" s="60" t="str">
        <f>IF('Kurs-Eingabe'!K8="","","Isin-Nr.:")</f>
        <v/>
      </c>
      <c r="D147" s="66" t="str">
        <f>IF('Kurs-Eingabe'!K8="","",'Kurs-Eingabe'!K8)</f>
        <v/>
      </c>
      <c r="E147" s="57"/>
      <c r="F147" s="57"/>
      <c r="G147" s="67"/>
      <c r="H147" s="57"/>
      <c r="I147" s="57"/>
      <c r="J147" s="57"/>
      <c r="K147" s="57"/>
      <c r="L147" s="57"/>
      <c r="M147" s="117"/>
    </row>
    <row r="148" spans="2:13" ht="13.5" hidden="1" thickBot="1" x14ac:dyDescent="0.25">
      <c r="B148" s="120"/>
      <c r="C148" s="84"/>
      <c r="D148" s="83"/>
      <c r="E148" s="83"/>
      <c r="F148" s="83"/>
      <c r="G148" s="85"/>
      <c r="H148" s="83"/>
      <c r="I148" s="83"/>
      <c r="J148" s="83"/>
      <c r="K148" s="83"/>
      <c r="L148" s="83"/>
      <c r="M148" s="121"/>
    </row>
    <row r="149" spans="2:13" ht="15.75" hidden="1" thickTop="1" x14ac:dyDescent="0.35">
      <c r="B149" s="99"/>
      <c r="C149" s="14"/>
      <c r="D149" s="37"/>
      <c r="E149" s="25"/>
      <c r="F149" s="26"/>
      <c r="G149" s="38"/>
      <c r="H149" s="15"/>
      <c r="I149" s="15"/>
      <c r="J149" s="28"/>
      <c r="K149" s="15"/>
      <c r="L149" s="15"/>
      <c r="M149" s="101"/>
    </row>
    <row r="150" spans="2:13" hidden="1" x14ac:dyDescent="0.2">
      <c r="B150" s="99"/>
      <c r="C150" s="39" t="s">
        <v>215</v>
      </c>
      <c r="D150" s="24" t="str">
        <f>IF(D151="","Titel im Blatt /Kurs-Eingabe/ in Zelle K9 eintragen, Kurswerte ebenfalls dort ab Zelle K10!","Titel des Wertpapiers:")</f>
        <v>Titel im Blatt /Kurs-Eingabe/ in Zelle K9 eintragen, Kurswerte ebenfalls dort ab Zelle K10!</v>
      </c>
      <c r="E150" s="86"/>
      <c r="F150" s="15"/>
      <c r="G150" s="16"/>
      <c r="H150" s="15"/>
      <c r="I150" s="15"/>
      <c r="J150" s="28" t="str">
        <f>IF(I152="","","Kalkulatorische Verkaufsgrenzen:")</f>
        <v/>
      </c>
      <c r="K150" s="15"/>
      <c r="L150" s="15"/>
      <c r="M150" s="101"/>
    </row>
    <row r="151" spans="2:13" hidden="1" x14ac:dyDescent="0.2">
      <c r="B151" s="99"/>
      <c r="C151" s="14" t="str">
        <f>IF(C152&gt;0,"Anzahl",IF(AND(D152="",I152=""),"",IF(C152="","Anzahl ?","Anzahl")))</f>
        <v/>
      </c>
      <c r="D151" s="41" t="str">
        <f>IF('Kurs-Eingabe'!L10="","",'Kurs-Eingabe'!L10)</f>
        <v/>
      </c>
      <c r="E151" s="15"/>
      <c r="F151" s="15"/>
      <c r="G151" s="15"/>
      <c r="H151" s="42"/>
      <c r="I151" s="15" t="str">
        <f>IF(AND(D152="",I152=""),"",IF(I152="","Kaufpreis ?","Kaufpreis"))</f>
        <v/>
      </c>
      <c r="J151" s="15" t="str">
        <f>IF(J152&gt;0,"Obere Grenze",IF(I152="","",IF(J152="","Obere Grenze ?","Obere Grenze")))</f>
        <v/>
      </c>
      <c r="K151" s="15" t="str">
        <f>IF(K152&gt;0,"Untere Grenze",IF(I152="","",IF(K152="","Untere Grenze ?","Untere Grenze")))</f>
        <v/>
      </c>
      <c r="L151" s="15"/>
      <c r="M151" s="101"/>
    </row>
    <row r="152" spans="2:13" hidden="1" x14ac:dyDescent="0.2">
      <c r="B152" s="99"/>
      <c r="C152" s="43"/>
      <c r="D152" s="15" t="str">
        <f>IF(Tageskurssortiermatrix!J4="","",Tageskurssortiermatrix!J4)</f>
        <v/>
      </c>
      <c r="E152" s="21" t="str">
        <f>IF(F152="","","Bestand:")</f>
        <v/>
      </c>
      <c r="F152" s="21" t="str">
        <f>IF(OR(C152="",D152=""),"",C152*D152)</f>
        <v/>
      </c>
      <c r="G152" s="15"/>
      <c r="H152" s="44" t="str">
        <f>IF(OR(D152="",J152="",K152=""),"",IF(OR(D152&gt;(J152-0.01),(D152&lt;(K152+0.01))),"Verkaufen","Halten"))</f>
        <v/>
      </c>
      <c r="I152" s="123"/>
      <c r="J152" s="124"/>
      <c r="K152" s="125"/>
      <c r="L152" s="15"/>
      <c r="M152" s="101"/>
    </row>
    <row r="153" spans="2:13" ht="0.95" hidden="1" customHeight="1" x14ac:dyDescent="0.2">
      <c r="B153" s="99"/>
      <c r="C153" s="14"/>
      <c r="D153" s="15"/>
      <c r="E153" s="21"/>
      <c r="F153" s="21"/>
      <c r="G153" s="15"/>
      <c r="H153" s="44"/>
      <c r="I153" s="15"/>
      <c r="J153" s="15"/>
      <c r="K153" s="15"/>
      <c r="L153" s="15"/>
      <c r="M153" s="101"/>
    </row>
    <row r="154" spans="2:13" hidden="1" x14ac:dyDescent="0.2">
      <c r="B154" s="99"/>
      <c r="C154" s="14"/>
      <c r="D154" s="15"/>
      <c r="E154" s="21" t="str">
        <f>IF(F154="","","Einlage:")</f>
        <v/>
      </c>
      <c r="F154" s="23" t="str">
        <f>IF(AND(C152="",I152=""),"",IF(C152="",I152,C152*I152))</f>
        <v/>
      </c>
      <c r="G154" s="16" t="str">
        <f>IF(F155="","","Prozent")</f>
        <v/>
      </c>
      <c r="H154" s="44" t="str">
        <f>IF(H155="","",IF(H155&gt;0,"GEWINN","VERLUST"))</f>
        <v/>
      </c>
      <c r="I154" s="15" t="str">
        <f>IF(OR($D152="",I152=""),"",$D152-I152)</f>
        <v/>
      </c>
      <c r="J154" s="15" t="str">
        <f>IF(J155="","",IF(D152&gt;J152,"überschritten um","Nach oben noch"))</f>
        <v/>
      </c>
      <c r="K154" s="15" t="str">
        <f>IF(K155="","",IF(D152&lt;K152,"unterschritten um","Nach unten noch"))</f>
        <v/>
      </c>
      <c r="L154" s="15"/>
      <c r="M154" s="101"/>
    </row>
    <row r="155" spans="2:13" ht="16.5" hidden="1" x14ac:dyDescent="0.35">
      <c r="B155" s="99"/>
      <c r="C155" s="14"/>
      <c r="D155" s="15"/>
      <c r="E155" s="15"/>
      <c r="F155" s="26" t="str">
        <f>IF(F152="","",IF(F154="","",F152-F154))</f>
        <v/>
      </c>
      <c r="G155" s="46" t="str">
        <f>IF(OR(D152="",I152=""),"",D152/I152-1)</f>
        <v/>
      </c>
      <c r="H155" s="44" t="str">
        <f>IF(AND(H156="",F155=""),"",IF(F155="","",IF(H156="",F155,F155-H156)))</f>
        <v/>
      </c>
      <c r="I155" s="47" t="str">
        <f>IF(I154="","",IF(I154&gt;0,"Gewinn","Verlust"))</f>
        <v/>
      </c>
      <c r="J155" s="15" t="str">
        <f>IF(OR(D152="",J152=""),"",ABS(D152-J152))</f>
        <v/>
      </c>
      <c r="K155" s="15" t="str">
        <f>IF(OR(D152="",K152=""),"",ABS(D152-K152))</f>
        <v/>
      </c>
      <c r="L155" s="15"/>
      <c r="M155" s="101"/>
    </row>
    <row r="156" spans="2:13" hidden="1" x14ac:dyDescent="0.2">
      <c r="B156" s="99"/>
      <c r="C156" s="14"/>
      <c r="D156" s="15"/>
      <c r="E156" s="15"/>
      <c r="F156" s="15"/>
      <c r="G156" s="48" t="str">
        <f>IF(H156="","","Spesenanteil:")</f>
        <v/>
      </c>
      <c r="H156" s="49" t="str">
        <f>IF(AND(J160="",J161=""),"",IF(J160="",J161,IF(J161="",J160,J160+J161)))</f>
        <v/>
      </c>
      <c r="I156" s="15" t="str">
        <f>IF(I154="","","pro Stück")</f>
        <v/>
      </c>
      <c r="J156" s="15" t="str">
        <f>IF(J152="","",IF(J155&gt;0,"pro Stück",""))</f>
        <v/>
      </c>
      <c r="K156" s="15" t="str">
        <f>IF(K155="","",IF(K155&gt;0,"pro Stück",""))</f>
        <v/>
      </c>
      <c r="L156" s="15"/>
      <c r="M156" s="101"/>
    </row>
    <row r="157" spans="2:13" ht="15" hidden="1" x14ac:dyDescent="0.25">
      <c r="B157" s="99"/>
      <c r="C157" s="126"/>
      <c r="D157" s="24" t="str">
        <f>IF(AND(I152="",C157=""),"",IF(C157="","&lt; Kaufprovision in % ?","= % Provision beim Kauf"))</f>
        <v/>
      </c>
      <c r="E157" s="15"/>
      <c r="F157" s="15"/>
      <c r="G157" s="48"/>
      <c r="H157" s="15"/>
      <c r="I157" s="15"/>
      <c r="J157" s="15"/>
      <c r="K157" s="15"/>
      <c r="L157" s="15"/>
      <c r="M157" s="101"/>
    </row>
    <row r="158" spans="2:13" hidden="1" x14ac:dyDescent="0.2">
      <c r="B158" s="99"/>
      <c r="C158" s="127"/>
      <c r="D158" s="24" t="str">
        <f>IF(AND(I152="",C158=""),"",IF(C158="","&lt; und/oder fester Spesensatz beim Kauf? (in gleicher Währung wie Kurswert)","= fester Spesensatz beim Kauf"))</f>
        <v/>
      </c>
      <c r="E158" s="15"/>
      <c r="F158" s="15"/>
      <c r="G158" s="48"/>
      <c r="H158" s="15"/>
      <c r="I158" s="15"/>
      <c r="J158" s="15"/>
      <c r="K158" s="15"/>
      <c r="L158" s="15"/>
      <c r="M158" s="101"/>
    </row>
    <row r="159" spans="2:13" ht="15" hidden="1" x14ac:dyDescent="0.25">
      <c r="B159" s="99"/>
      <c r="C159" s="50"/>
      <c r="D159" s="24"/>
      <c r="E159" s="15"/>
      <c r="F159" s="15"/>
      <c r="G159" s="48"/>
      <c r="H159" s="15"/>
      <c r="I159" s="15"/>
      <c r="J159" s="15"/>
      <c r="K159" s="15"/>
      <c r="L159" s="15"/>
      <c r="M159" s="101"/>
    </row>
    <row r="160" spans="2:13" ht="15" hidden="1" x14ac:dyDescent="0.25">
      <c r="B160" s="99"/>
      <c r="C160" s="126"/>
      <c r="D160" s="24" t="str">
        <f>IF(AND(I155="",C160=""),"",IF(C160="","&lt; Verkaufsprovision in % ?","= % Provision beim Verkauf"))</f>
        <v/>
      </c>
      <c r="E160" s="15"/>
      <c r="F160" s="15"/>
      <c r="G160" s="15"/>
      <c r="H160" s="15"/>
      <c r="I160" s="51" t="str">
        <f>IF(J160="","","Kaufprovision:")</f>
        <v/>
      </c>
      <c r="J160" s="52" t="str">
        <f>IF(F154="","",IF(AND(C157="",C158=""),"",IF(C157="",C158,C158+F154*C157/100)))</f>
        <v/>
      </c>
      <c r="K160" s="15"/>
      <c r="L160" s="15"/>
      <c r="M160" s="101"/>
    </row>
    <row r="161" spans="2:13" hidden="1" x14ac:dyDescent="0.2">
      <c r="B161" s="99"/>
      <c r="C161" s="127"/>
      <c r="D161" s="24" t="str">
        <f>IF(AND(I155="",C161=""),"",IF(C161="","&lt; oder fester Spesensatz beim Verkauf? (in gleicher Währung wie Kurswert)","= fester Spesensatz"))</f>
        <v/>
      </c>
      <c r="E161" s="15"/>
      <c r="F161" s="15"/>
      <c r="G161" s="15"/>
      <c r="H161" s="15"/>
      <c r="I161" s="53" t="str">
        <f>IF(J161="","","Verkaufprovision:")</f>
        <v/>
      </c>
      <c r="J161" s="54" t="str">
        <f>IF(F152="","",IF(AND(C160="",C161=""),"",IF(C160="",C161,C161+F152*C160/100)))</f>
        <v/>
      </c>
      <c r="K161" s="15"/>
      <c r="L161" s="15"/>
      <c r="M161" s="101"/>
    </row>
    <row r="162" spans="2:13" hidden="1" x14ac:dyDescent="0.2">
      <c r="B162" s="99"/>
      <c r="C162" s="15"/>
      <c r="D162" s="24"/>
      <c r="E162" s="15"/>
      <c r="F162" s="15"/>
      <c r="G162" s="16"/>
      <c r="H162" s="15"/>
      <c r="I162" s="15"/>
      <c r="J162" s="15"/>
      <c r="K162" s="15"/>
      <c r="L162" s="15"/>
      <c r="M162" s="101"/>
    </row>
    <row r="163" spans="2:13" ht="15.75" hidden="1" x14ac:dyDescent="0.25">
      <c r="B163" s="99"/>
      <c r="C163" s="14"/>
      <c r="D163" s="55" t="str">
        <f>IF(H152="Verkaufen",CONCATENATE("Verkaufen Sie die ",D151,"-Papiere oder definieren Sie in Spalte I den Kaufpreis und in J und K die Limits neu!"),"")</f>
        <v/>
      </c>
      <c r="E163" s="15"/>
      <c r="F163" s="15"/>
      <c r="G163" s="16"/>
      <c r="H163" s="15"/>
      <c r="I163" s="15"/>
      <c r="J163" s="15"/>
      <c r="K163" s="15"/>
      <c r="L163" s="15"/>
      <c r="M163" s="101"/>
    </row>
    <row r="164" spans="2:13" hidden="1" x14ac:dyDescent="0.2">
      <c r="B164" s="99"/>
      <c r="C164" s="25" t="str">
        <f>IF('Kurs-Eingabe'!L8="","","Isin-Nr.:")</f>
        <v/>
      </c>
      <c r="D164" s="40" t="str">
        <f>IF('Kurs-Eingabe'!L8="","",'Kurs-Eingabe'!L8)</f>
        <v/>
      </c>
      <c r="E164" s="15"/>
      <c r="F164" s="15"/>
      <c r="G164" s="16"/>
      <c r="H164" s="15"/>
      <c r="I164" s="15"/>
      <c r="J164" s="15"/>
      <c r="K164" s="15"/>
      <c r="L164" s="15"/>
      <c r="M164" s="101"/>
    </row>
    <row r="165" spans="2:13" ht="13.5" hidden="1" thickBot="1" x14ac:dyDescent="0.25">
      <c r="B165" s="112"/>
      <c r="C165" s="31"/>
      <c r="D165" s="30"/>
      <c r="E165" s="30"/>
      <c r="F165" s="30"/>
      <c r="G165" s="56"/>
      <c r="H165" s="30"/>
      <c r="I165" s="30"/>
      <c r="J165" s="30"/>
      <c r="K165" s="30"/>
      <c r="L165" s="30"/>
      <c r="M165" s="113"/>
    </row>
    <row r="166" spans="2:13" ht="15.75" hidden="1" thickTop="1" x14ac:dyDescent="0.35">
      <c r="B166" s="116"/>
      <c r="C166" s="58"/>
      <c r="D166" s="59"/>
      <c r="E166" s="60"/>
      <c r="F166" s="61"/>
      <c r="G166" s="62"/>
      <c r="H166" s="57"/>
      <c r="I166" s="57"/>
      <c r="J166" s="63"/>
      <c r="K166" s="57"/>
      <c r="L166" s="57"/>
      <c r="M166" s="117"/>
    </row>
    <row r="167" spans="2:13" hidden="1" x14ac:dyDescent="0.2">
      <c r="B167" s="116"/>
      <c r="C167" s="64" t="s">
        <v>214</v>
      </c>
      <c r="D167" s="65" t="str">
        <f>IF(D168="","Titel im Blatt /Kurs-Eingabe/ in Zelle L9 eintragen, Kurswerte ebenfalls dort ab Zelle L10!","Titel des Wertpapiers:")</f>
        <v>Titel im Blatt /Kurs-Eingabe/ in Zelle L9 eintragen, Kurswerte ebenfalls dort ab Zelle L10!</v>
      </c>
      <c r="E167" s="87"/>
      <c r="F167" s="57"/>
      <c r="G167" s="67"/>
      <c r="H167" s="57"/>
      <c r="I167" s="57"/>
      <c r="J167" s="63" t="str">
        <f>IF(I169="","","Kalkulatorische Verkaufsgrenzen:")</f>
        <v/>
      </c>
      <c r="K167" s="57"/>
      <c r="L167" s="57"/>
      <c r="M167" s="117"/>
    </row>
    <row r="168" spans="2:13" hidden="1" x14ac:dyDescent="0.2">
      <c r="B168" s="116"/>
      <c r="C168" s="58" t="str">
        <f>IF(C169&gt;0,"Anzahl",IF(AND(D169="",I169=""),"",IF(C169="","Anzahl ?","Anzahl")))</f>
        <v/>
      </c>
      <c r="D168" s="68" t="str">
        <f>IF('Kurs-Eingabe'!M10="","",'Kurs-Eingabe'!M10)</f>
        <v/>
      </c>
      <c r="E168" s="57"/>
      <c r="F168" s="57"/>
      <c r="G168" s="57"/>
      <c r="H168" s="69"/>
      <c r="I168" s="57" t="str">
        <f>IF(AND(D169="",I169=""),"",IF(I169="","Kaufpreis ?","Kaufpreis"))</f>
        <v/>
      </c>
      <c r="J168" s="57" t="str">
        <f>IF(J169&gt;0,"Obere Grenze",IF(I169="","",IF(J169="","Obere Grenze ?","Obere Grenze")))</f>
        <v/>
      </c>
      <c r="K168" s="57" t="str">
        <f>IF(K169&gt;0,"Untere Grenze",IF(I169="","",IF(K169="","Untere Grenze ?","Untere Grenze")))</f>
        <v/>
      </c>
      <c r="L168" s="57"/>
      <c r="M168" s="117"/>
    </row>
    <row r="169" spans="2:13" hidden="1" x14ac:dyDescent="0.2">
      <c r="B169" s="116"/>
      <c r="C169" s="43"/>
      <c r="D169" s="57" t="str">
        <f>IF(Tageskurssortiermatrix!K4="","",Tageskurssortiermatrix!K4)</f>
        <v/>
      </c>
      <c r="E169" s="70" t="str">
        <f>IF(F169="","","Bestand:")</f>
        <v/>
      </c>
      <c r="F169" s="70" t="str">
        <f>IF(OR(C169="",D169=""),"",C169*D169)</f>
        <v/>
      </c>
      <c r="G169" s="57"/>
      <c r="H169" s="71" t="str">
        <f>IF(OR(D169="",J169="",K169=""),"",IF(OR(D169&gt;(J169-0.01),(D169&lt;(K169+0.01))),"Verkaufen","Halten"))</f>
        <v/>
      </c>
      <c r="I169" s="123"/>
      <c r="J169" s="124"/>
      <c r="K169" s="125"/>
      <c r="L169" s="57"/>
      <c r="M169" s="117"/>
    </row>
    <row r="170" spans="2:13" ht="0.95" hidden="1" customHeight="1" x14ac:dyDescent="0.2">
      <c r="B170" s="116"/>
      <c r="C170" s="58"/>
      <c r="D170" s="57"/>
      <c r="E170" s="70"/>
      <c r="F170" s="70"/>
      <c r="G170" s="57"/>
      <c r="H170" s="71"/>
      <c r="I170" s="57"/>
      <c r="J170" s="57"/>
      <c r="K170" s="57"/>
      <c r="L170" s="57"/>
      <c r="M170" s="117"/>
    </row>
    <row r="171" spans="2:13" hidden="1" x14ac:dyDescent="0.2">
      <c r="B171" s="116"/>
      <c r="C171" s="58"/>
      <c r="D171" s="57"/>
      <c r="E171" s="70" t="str">
        <f>IF(F171="","","Einlage:")</f>
        <v/>
      </c>
      <c r="F171" s="72" t="str">
        <f>IF(AND(C169="",I169=""),"",IF(C169="",I169,C169*I169))</f>
        <v/>
      </c>
      <c r="G171" s="67" t="str">
        <f>IF(F172="","","Prozent")</f>
        <v/>
      </c>
      <c r="H171" s="71" t="str">
        <f>IF(H172="","",IF(H172&gt;0,"GEWINN","VERLUST"))</f>
        <v/>
      </c>
      <c r="I171" s="57" t="str">
        <f>IF(OR($D169="",I169=""),"",$D169-I169)</f>
        <v/>
      </c>
      <c r="J171" s="57" t="str">
        <f>IF(J172="","",IF(D169&gt;J169,"überschritten um","Nach oben noch"))</f>
        <v/>
      </c>
      <c r="K171" s="57" t="str">
        <f>IF(K172="","",IF(D169&lt;K169,"unterschritten um","Nach unten noch"))</f>
        <v/>
      </c>
      <c r="L171" s="57"/>
      <c r="M171" s="117"/>
    </row>
    <row r="172" spans="2:13" ht="16.5" hidden="1" x14ac:dyDescent="0.35">
      <c r="B172" s="116"/>
      <c r="C172" s="58"/>
      <c r="D172" s="57"/>
      <c r="E172" s="57"/>
      <c r="F172" s="61" t="str">
        <f>IF(F169="","",IF(F171="","",F169-F171))</f>
        <v/>
      </c>
      <c r="G172" s="73" t="str">
        <f>IF(OR(D169="",I169=""),"",D169/I169-1)</f>
        <v/>
      </c>
      <c r="H172" s="71" t="str">
        <f>IF(AND(H173="",F172=""),"",IF(F172="","",IF(H173="",F172,F172-H173)))</f>
        <v/>
      </c>
      <c r="I172" s="74" t="str">
        <f>IF(I171="","",IF(I171&gt;0,"Gewinn","Verlust"))</f>
        <v/>
      </c>
      <c r="J172" s="57" t="str">
        <f>IF(OR(D169="",J169=""),"",ABS(D169-J169))</f>
        <v/>
      </c>
      <c r="K172" s="57" t="str">
        <f>IF(OR(D169="",K169=""),"",ABS(D169-K169))</f>
        <v/>
      </c>
      <c r="L172" s="57"/>
      <c r="M172" s="117"/>
    </row>
    <row r="173" spans="2:13" hidden="1" x14ac:dyDescent="0.2">
      <c r="B173" s="116"/>
      <c r="C173" s="58"/>
      <c r="D173" s="57"/>
      <c r="E173" s="57"/>
      <c r="F173" s="57"/>
      <c r="G173" s="75" t="str">
        <f>IF(H173="","","Spesenanteil:")</f>
        <v/>
      </c>
      <c r="H173" s="76" t="str">
        <f>IF(AND(J177="",J178=""),"",IF(J177="",J178,IF(J178="",J177,J177+J178)))</f>
        <v/>
      </c>
      <c r="I173" s="57" t="str">
        <f>IF(I171="","","pro Stück")</f>
        <v/>
      </c>
      <c r="J173" s="57" t="str">
        <f>IF(J169="","",IF(J172&gt;0,"pro Stück",""))</f>
        <v/>
      </c>
      <c r="K173" s="57" t="str">
        <f>IF(K172="","",IF(K172&gt;0,"pro Stück",""))</f>
        <v/>
      </c>
      <c r="L173" s="57"/>
      <c r="M173" s="117"/>
    </row>
    <row r="174" spans="2:13" ht="15" hidden="1" x14ac:dyDescent="0.25">
      <c r="B174" s="116"/>
      <c r="C174" s="126"/>
      <c r="D174" s="65" t="str">
        <f>IF(AND(I169="",C174=""),"",IF(C174="","&lt; Kaufprovision in % ?","= % Provision beim Kauf"))</f>
        <v/>
      </c>
      <c r="E174" s="57"/>
      <c r="F174" s="57"/>
      <c r="G174" s="75"/>
      <c r="H174" s="57"/>
      <c r="I174" s="57"/>
      <c r="J174" s="57"/>
      <c r="K174" s="57"/>
      <c r="L174" s="57"/>
      <c r="M174" s="117"/>
    </row>
    <row r="175" spans="2:13" hidden="1" x14ac:dyDescent="0.2">
      <c r="B175" s="116"/>
      <c r="C175" s="127"/>
      <c r="D175" s="65" t="str">
        <f>IF(AND(I169="",C175=""),"",IF(C175="","&lt; und/oder fester Spesensatz beim Kauf? (in gleicher Währung wie Kurswert)","= fester Spesensatz beim Kauf"))</f>
        <v/>
      </c>
      <c r="E175" s="57"/>
      <c r="F175" s="57"/>
      <c r="G175" s="75"/>
      <c r="H175" s="57"/>
      <c r="I175" s="57"/>
      <c r="J175" s="57"/>
      <c r="K175" s="57"/>
      <c r="L175" s="57"/>
      <c r="M175" s="117"/>
    </row>
    <row r="176" spans="2:13" ht="15" hidden="1" x14ac:dyDescent="0.25">
      <c r="B176" s="116"/>
      <c r="C176" s="77"/>
      <c r="D176" s="65"/>
      <c r="E176" s="57"/>
      <c r="F176" s="57"/>
      <c r="G176" s="75"/>
      <c r="H176" s="57"/>
      <c r="I176" s="57"/>
      <c r="J176" s="57"/>
      <c r="K176" s="57"/>
      <c r="L176" s="57"/>
      <c r="M176" s="117"/>
    </row>
    <row r="177" spans="2:13" ht="15" hidden="1" x14ac:dyDescent="0.25">
      <c r="B177" s="116"/>
      <c r="C177" s="126"/>
      <c r="D177" s="65" t="str">
        <f>IF(AND(I172="",C177=""),"",IF(C177="","&lt; Verkaufsprovision in % ?","= % Provision beim Verkauf"))</f>
        <v/>
      </c>
      <c r="E177" s="57"/>
      <c r="F177" s="57"/>
      <c r="G177" s="57"/>
      <c r="H177" s="57"/>
      <c r="I177" s="78" t="str">
        <f>IF(J177="","","Kaufprovision:")</f>
        <v/>
      </c>
      <c r="J177" s="79" t="str">
        <f>IF(F171="","",IF(AND(C174="",C175=""),"",IF(C174="",C175,C175+F171*C174/100)))</f>
        <v/>
      </c>
      <c r="K177" s="57"/>
      <c r="L177" s="57"/>
      <c r="M177" s="117"/>
    </row>
    <row r="178" spans="2:13" hidden="1" x14ac:dyDescent="0.2">
      <c r="B178" s="116"/>
      <c r="C178" s="127"/>
      <c r="D178" s="65" t="str">
        <f>IF(AND(I172="",C178=""),"",IF(C178="","&lt; oder fester Spesensatz beim Verkauf? (in gleicher Währung wie Kurswert)","= fester Spesensatz"))</f>
        <v/>
      </c>
      <c r="E178" s="57"/>
      <c r="F178" s="57"/>
      <c r="G178" s="57"/>
      <c r="H178" s="57"/>
      <c r="I178" s="80" t="str">
        <f>IF(J178="","","Verkaufprovision:")</f>
        <v/>
      </c>
      <c r="J178" s="81" t="str">
        <f>IF(F169="","",IF(AND(C177="",C178=""),"",IF(C177="",C178,C178+F169*C177/100)))</f>
        <v/>
      </c>
      <c r="K178" s="57"/>
      <c r="L178" s="57"/>
      <c r="M178" s="117"/>
    </row>
    <row r="179" spans="2:13" hidden="1" x14ac:dyDescent="0.2">
      <c r="B179" s="116"/>
      <c r="C179" s="57"/>
      <c r="D179" s="65"/>
      <c r="E179" s="57"/>
      <c r="F179" s="57"/>
      <c r="G179" s="67"/>
      <c r="H179" s="57"/>
      <c r="I179" s="57"/>
      <c r="J179" s="57"/>
      <c r="K179" s="57"/>
      <c r="L179" s="57"/>
      <c r="M179" s="117"/>
    </row>
    <row r="180" spans="2:13" ht="15.75" hidden="1" x14ac:dyDescent="0.25">
      <c r="B180" s="116"/>
      <c r="C180" s="58"/>
      <c r="D180" s="82" t="str">
        <f>IF(H169="Verkaufen",CONCATENATE("Verkaufen Sie die ",D168,"-Papiere oder definieren Sie in Spalte I den Kaufpreis und in J und K die Limits neu!"),"")</f>
        <v/>
      </c>
      <c r="E180" s="57"/>
      <c r="F180" s="57"/>
      <c r="G180" s="67"/>
      <c r="H180" s="57"/>
      <c r="I180" s="57"/>
      <c r="J180" s="57"/>
      <c r="K180" s="57"/>
      <c r="L180" s="57"/>
      <c r="M180" s="117"/>
    </row>
    <row r="181" spans="2:13" hidden="1" x14ac:dyDescent="0.2">
      <c r="B181" s="116"/>
      <c r="C181" s="60" t="str">
        <f>IF('Kurs-Eingabe'!M8="","","Isin-Nr.:")</f>
        <v/>
      </c>
      <c r="D181" s="66" t="str">
        <f>IF('Kurs-Eingabe'!M8="","",'Kurs-Eingabe'!M8)</f>
        <v/>
      </c>
      <c r="E181" s="57"/>
      <c r="F181" s="57"/>
      <c r="G181" s="67"/>
      <c r="H181" s="57"/>
      <c r="I181" s="57"/>
      <c r="J181" s="57"/>
      <c r="K181" s="57"/>
      <c r="L181" s="57"/>
      <c r="M181" s="117"/>
    </row>
    <row r="182" spans="2:13" ht="13.5" hidden="1" thickBot="1" x14ac:dyDescent="0.25">
      <c r="B182" s="120"/>
      <c r="C182" s="84"/>
      <c r="D182" s="83"/>
      <c r="E182" s="83"/>
      <c r="F182" s="83"/>
      <c r="G182" s="85"/>
      <c r="H182" s="83"/>
      <c r="I182" s="83"/>
      <c r="J182" s="83"/>
      <c r="K182" s="83"/>
      <c r="L182" s="83"/>
      <c r="M182" s="121"/>
    </row>
    <row r="183" spans="2:13" ht="13.5" thickTop="1" x14ac:dyDescent="0.2">
      <c r="C183" s="305" t="s">
        <v>322</v>
      </c>
    </row>
  </sheetData>
  <sheetProtection algorithmName="SHA-512" hashValue="YTzOkYvQJyaq8hrLHveuzQWbbqlrQh53xvz2LhQGvIQYTOaNS/HhyMBEjact78IzKMNuTICcYsoZ/0KmuLNMrA==" saltValue="BGGQc2YSByWb0mAFJdbrXw==" spinCount="100000" sheet="1" objects="1" scenarios="1"/>
  <conditionalFormatting sqref="G10 G19 G36 G53 G70 G87 G104 G121 G138 G155 G172">
    <cfRule type="cellIs" dxfId="10" priority="3" stopIfTrue="1" operator="lessThan">
      <formula>0</formula>
    </cfRule>
  </conditionalFormatting>
  <conditionalFormatting sqref="H16:H17 H33:H34 H50:H51 H67:H68 H84:H85 H101:H102 H118:H119 H135:H136 H152:H153 H169:H170">
    <cfRule type="cellIs" dxfId="9" priority="1" stopIfTrue="1" operator="equal">
      <formula>"Verkaufen"</formula>
    </cfRule>
  </conditionalFormatting>
  <conditionalFormatting sqref="H18 H35 H52 H69 H86 H103 H120 H137 H154 H171">
    <cfRule type="cellIs" dxfId="8" priority="2" stopIfTrue="1" operator="equal">
      <formula>"GEWINN"</formula>
    </cfRule>
  </conditionalFormatting>
  <hyperlinks>
    <hyperlink ref="D3" location="A!A1" display="A!A1" xr:uid="{00000000-0004-0000-0400-000000000000}"/>
    <hyperlink ref="C5" location="'Ein Blick'!A1" display="'Ein Blick'!A1" xr:uid="{00000000-0004-0000-0400-000001000000}"/>
    <hyperlink ref="C4" location="'Kurs-Eingabe'!A1" display="'Kurs-Eingabe'!A1" xr:uid="{00000000-0004-0000-0400-000002000000}"/>
    <hyperlink ref="D5" location="umgerechnet!A1" display="umgerechnet!A1" xr:uid="{00000000-0004-0000-0400-000003000000}"/>
    <hyperlink ref="C3" location="Info!A7" display="Info" xr:uid="{00000000-0004-0000-0400-000004000000}"/>
  </hyperlinks>
  <printOptions horizontalCentered="1"/>
  <pageMargins left="0.39370078740157483" right="0.39370078740157483" top="0.59055118110236227" bottom="0.78740157480314965" header="0.31496062992125984" footer="0.31496062992125984"/>
  <pageSetup paperSize="9" scale="68" orientation="portrait" blackAndWhite="1" horizontalDpi="300" verticalDpi="300" r:id="rId1"/>
  <headerFooter alignWithMargins="0">
    <oddHeader>&amp;C&amp;"Calibri,Standard"&amp;A   &amp;D Seite &amp;P/&amp;N</oddHeader>
    <oddFooter xml:space="preserve">&amp;C&amp;"Calibri,Standard"&amp;F   © Auvista Verlag, München 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showRowColHeaders="0" workbookViewId="0">
      <selection activeCell="G4" sqref="G4"/>
    </sheetView>
  </sheetViews>
  <sheetFormatPr baseColWidth="10" defaultRowHeight="12.75" x14ac:dyDescent="0.2"/>
  <cols>
    <col min="1" max="1" width="11" style="149"/>
    <col min="2" max="2" width="1.5" style="149" customWidth="1"/>
    <col min="3" max="3" width="3.25" style="149" customWidth="1"/>
    <col min="4" max="4" width="7.625" style="149" customWidth="1"/>
    <col min="5" max="5" width="13.75" style="149" customWidth="1"/>
    <col min="6" max="6" width="16.625" style="149" bestFit="1" customWidth="1"/>
    <col min="7" max="7" width="14.625" style="149" bestFit="1" customWidth="1"/>
    <col min="8" max="8" width="15.375" style="149" bestFit="1" customWidth="1"/>
    <col min="9" max="9" width="10.625" style="149" bestFit="1" customWidth="1"/>
    <col min="10" max="10" width="15.875" style="149" bestFit="1" customWidth="1"/>
    <col min="11" max="16384" width="11" style="149"/>
  </cols>
  <sheetData>
    <row r="1" spans="1:11" x14ac:dyDescent="0.2">
      <c r="A1" s="131" t="s">
        <v>28</v>
      </c>
    </row>
    <row r="2" spans="1:11" s="17" customFormat="1" ht="6" customHeight="1" x14ac:dyDescent="0.2">
      <c r="B2" s="300"/>
      <c r="C2" s="301"/>
      <c r="D2" s="96"/>
      <c r="E2" s="95"/>
      <c r="F2" s="96"/>
      <c r="G2" s="96"/>
      <c r="H2" s="96"/>
      <c r="I2" s="97"/>
      <c r="J2" s="96"/>
      <c r="K2" s="98"/>
    </row>
    <row r="3" spans="1:11" s="17" customFormat="1" ht="15.75" x14ac:dyDescent="0.25">
      <c r="B3" s="99"/>
      <c r="C3" s="15"/>
      <c r="D3" s="90" t="s">
        <v>19</v>
      </c>
      <c r="E3" s="91" t="s">
        <v>18</v>
      </c>
      <c r="F3" s="15"/>
      <c r="G3" s="302" t="s">
        <v>245</v>
      </c>
      <c r="H3" s="15"/>
      <c r="I3" s="15"/>
      <c r="J3" s="15"/>
      <c r="K3" s="101"/>
    </row>
    <row r="4" spans="1:11" s="17" customFormat="1" ht="39.950000000000003" customHeight="1" x14ac:dyDescent="0.7">
      <c r="B4" s="99"/>
      <c r="C4" s="15"/>
      <c r="D4" s="92" t="s">
        <v>16</v>
      </c>
      <c r="E4" s="92" t="s">
        <v>14</v>
      </c>
      <c r="F4" s="15"/>
      <c r="G4" s="303" t="s">
        <v>243</v>
      </c>
      <c r="H4" s="15"/>
      <c r="I4" s="15"/>
      <c r="J4" s="15"/>
      <c r="K4" s="101"/>
    </row>
    <row r="5" spans="1:11" s="17" customFormat="1" ht="23.25" x14ac:dyDescent="0.35">
      <c r="B5" s="99"/>
      <c r="C5" s="15"/>
      <c r="D5" s="172" t="s">
        <v>12</v>
      </c>
      <c r="E5" s="91" t="s">
        <v>10</v>
      </c>
      <c r="F5" s="15"/>
      <c r="G5" s="304" t="s">
        <v>250</v>
      </c>
      <c r="H5" s="15"/>
      <c r="I5" s="15"/>
      <c r="J5" s="15"/>
      <c r="K5" s="101"/>
    </row>
    <row r="6" spans="1:11" s="17" customFormat="1" x14ac:dyDescent="0.2">
      <c r="B6" s="99"/>
      <c r="C6" s="15"/>
      <c r="D6" s="107"/>
      <c r="E6" s="14"/>
      <c r="F6" s="15"/>
      <c r="G6" s="15"/>
      <c r="H6" s="15"/>
      <c r="I6" s="251"/>
      <c r="J6" s="15"/>
      <c r="K6" s="101"/>
    </row>
    <row r="7" spans="1:11" s="17" customFormat="1" x14ac:dyDescent="0.2">
      <c r="B7" s="99"/>
      <c r="C7" s="252"/>
      <c r="D7" s="252"/>
      <c r="E7" s="253"/>
      <c r="F7" s="254" t="str">
        <f>IF(A!G7="","",CONCATENATE("Alle Angaben in ",A!G7))</f>
        <v>Alle Angaben in EUR</v>
      </c>
      <c r="G7" s="254" t="s">
        <v>236</v>
      </c>
      <c r="H7" s="252"/>
      <c r="I7" s="255"/>
      <c r="J7" s="252"/>
      <c r="K7" s="101"/>
    </row>
    <row r="8" spans="1:11" x14ac:dyDescent="0.2">
      <c r="B8" s="144"/>
      <c r="C8" s="145"/>
      <c r="D8" s="145"/>
      <c r="E8" s="145" t="s">
        <v>235</v>
      </c>
      <c r="F8" s="145" t="s">
        <v>234</v>
      </c>
      <c r="G8" s="145" t="s">
        <v>233</v>
      </c>
      <c r="H8" s="145" t="s">
        <v>232</v>
      </c>
      <c r="I8" s="256" t="s">
        <v>231</v>
      </c>
      <c r="J8" s="145" t="s">
        <v>230</v>
      </c>
      <c r="K8" s="146"/>
    </row>
    <row r="9" spans="1:11" x14ac:dyDescent="0.2">
      <c r="B9" s="144"/>
      <c r="C9" s="257" t="s">
        <v>211</v>
      </c>
      <c r="D9" s="258" t="s">
        <v>213</v>
      </c>
      <c r="E9" s="259" t="s">
        <v>229</v>
      </c>
      <c r="F9" s="260">
        <f>SUM(F10:F19)</f>
        <v>26200</v>
      </c>
      <c r="G9" s="260">
        <f>SUM(G10:G19)</f>
        <v>44234</v>
      </c>
      <c r="H9" s="260">
        <f>SUM(H10:H19)</f>
        <v>18034</v>
      </c>
      <c r="I9" s="261">
        <f>'Analyse u Kalkulation'!G10</f>
        <v>0.68832061068702299</v>
      </c>
      <c r="J9" s="259"/>
      <c r="K9" s="146"/>
    </row>
    <row r="10" spans="1:11" ht="17.100000000000001" customHeight="1" x14ac:dyDescent="0.2">
      <c r="B10" s="144"/>
      <c r="C10" s="167">
        <f>IF(E10="","",IF('Kurs-Eingabe'!D$9="","",'Kurs-Eingabe'!D$9))</f>
        <v>1</v>
      </c>
      <c r="D10" s="262" t="str">
        <f>'Analyse u Kalkulation'!D28</f>
        <v>DE0007236101</v>
      </c>
      <c r="E10" s="167" t="str">
        <f>IF('Analyse u Kalkulation'!D15="","",'Analyse u Kalkulation'!D15)</f>
        <v>Siemens</v>
      </c>
      <c r="F10" s="263">
        <f>IF('Analyse u Kalkulation'!F18="","",'Analyse u Kalkulation'!F18)</f>
        <v>19400</v>
      </c>
      <c r="G10" s="263">
        <f>IF('Analyse u Kalkulation'!F16="","",'Analyse u Kalkulation'!F16)</f>
        <v>37196</v>
      </c>
      <c r="H10" s="263">
        <f>IF('Analyse u Kalkulation'!F19="","",'Analyse u Kalkulation'!F19)</f>
        <v>17796</v>
      </c>
      <c r="I10" s="264">
        <f>IF('Analyse u Kalkulation'!G19="","",'Analyse u Kalkulation'!G19)</f>
        <v>0.91731958762886578</v>
      </c>
      <c r="J10" s="265" t="str">
        <f>IF('Analyse u Kalkulation'!H16="","",'Analyse u Kalkulation'!H16)</f>
        <v>Halten</v>
      </c>
      <c r="K10" s="146"/>
    </row>
    <row r="11" spans="1:11" ht="17.100000000000001" customHeight="1" x14ac:dyDescent="0.2">
      <c r="B11" s="144"/>
      <c r="C11" s="167">
        <f>IF(E11="","",IF('Kurs-Eingabe'!E$9="","",'Kurs-Eingabe'!E$9))</f>
        <v>2</v>
      </c>
      <c r="D11" s="266" t="str">
        <f>'Analyse u Kalkulation'!D45</f>
        <v>DE0005190003</v>
      </c>
      <c r="E11" s="267" t="str">
        <f>IF('Analyse u Kalkulation'!D32="","",'Analyse u Kalkulation'!D32)</f>
        <v>BMW</v>
      </c>
      <c r="F11" s="268">
        <f>IF('Analyse u Kalkulation'!F35="","",'Analyse u Kalkulation'!F35)</f>
        <v>6800</v>
      </c>
      <c r="G11" s="268">
        <f>IF('Analyse u Kalkulation'!F33="","",'Analyse u Kalkulation'!F33)</f>
        <v>7038</v>
      </c>
      <c r="H11" s="268">
        <f>IF('Analyse u Kalkulation'!F36="","",'Analyse u Kalkulation'!F36)</f>
        <v>238</v>
      </c>
      <c r="I11" s="269">
        <f>IF('Analyse u Kalkulation'!G36="","",'Analyse u Kalkulation'!G36)</f>
        <v>3.499999999999992E-2</v>
      </c>
      <c r="J11" s="270" t="str">
        <f>IF('Analyse u Kalkulation'!H33="","",'Analyse u Kalkulation'!H33)</f>
        <v>Halten</v>
      </c>
      <c r="K11" s="146"/>
    </row>
    <row r="12" spans="1:11" ht="17.100000000000001" customHeight="1" x14ac:dyDescent="0.2">
      <c r="B12" s="144"/>
      <c r="C12" s="167">
        <f>IF(E12="","",IF('Kurs-Eingabe'!F$9="","",'Kurs-Eingabe'!F$9))</f>
        <v>3</v>
      </c>
      <c r="D12" s="262" t="str">
        <f>'Analyse u Kalkulation'!D62</f>
        <v/>
      </c>
      <c r="E12" s="167" t="str">
        <f>IF('Analyse u Kalkulation'!D49="","",'Analyse u Kalkulation'!D49)</f>
        <v>C</v>
      </c>
      <c r="F12" s="263" t="str">
        <f>IF('Analyse u Kalkulation'!F52="","",'Analyse u Kalkulation'!F52)</f>
        <v/>
      </c>
      <c r="G12" s="263" t="str">
        <f>IF('Analyse u Kalkulation'!F50="","",'Analyse u Kalkulation'!F50)</f>
        <v/>
      </c>
      <c r="H12" s="263" t="str">
        <f>IF('Analyse u Kalkulation'!F53="","",'Analyse u Kalkulation'!F53)</f>
        <v/>
      </c>
      <c r="I12" s="271" t="str">
        <f>IF('Analyse u Kalkulation'!G53="","",'Analyse u Kalkulation'!G53)</f>
        <v/>
      </c>
      <c r="J12" s="265" t="str">
        <f>IF('Analyse u Kalkulation'!H50="","",'Analyse u Kalkulation'!H50)</f>
        <v/>
      </c>
      <c r="K12" s="146"/>
    </row>
    <row r="13" spans="1:11" ht="17.100000000000001" customHeight="1" x14ac:dyDescent="0.2">
      <c r="B13" s="144"/>
      <c r="C13" s="167">
        <f>IF(E13="","",IF('Kurs-Eingabe'!G$9="","",'Kurs-Eingabe'!G$9))</f>
        <v>4</v>
      </c>
      <c r="D13" s="266" t="str">
        <f>'Analyse u Kalkulation'!D79</f>
        <v/>
      </c>
      <c r="E13" s="267" t="str">
        <f>IF('Analyse u Kalkulation'!D66="","",'Analyse u Kalkulation'!D66)</f>
        <v>D</v>
      </c>
      <c r="F13" s="268" t="str">
        <f>IF('Analyse u Kalkulation'!F69="","",'Analyse u Kalkulation'!F69)</f>
        <v/>
      </c>
      <c r="G13" s="268" t="str">
        <f>IF('Analyse u Kalkulation'!F67="","",'Analyse u Kalkulation'!F67)</f>
        <v/>
      </c>
      <c r="H13" s="268" t="str">
        <f>IF('Analyse u Kalkulation'!F70="","",'Analyse u Kalkulation'!F70)</f>
        <v/>
      </c>
      <c r="I13" s="269" t="str">
        <f>IF('Analyse u Kalkulation'!G70="","",'Analyse u Kalkulation'!G70)</f>
        <v/>
      </c>
      <c r="J13" s="270" t="str">
        <f>IF('Analyse u Kalkulation'!H67="","",'Analyse u Kalkulation'!H67)</f>
        <v/>
      </c>
      <c r="K13" s="146"/>
    </row>
    <row r="14" spans="1:11" ht="17.100000000000001" customHeight="1" x14ac:dyDescent="0.2">
      <c r="B14" s="144"/>
      <c r="C14" s="167">
        <f>IF(E14="","",IF('Kurs-Eingabe'!H$9="","",'Kurs-Eingabe'!H$9))</f>
        <v>5</v>
      </c>
      <c r="D14" s="262" t="str">
        <f>'Analyse u Kalkulation'!D96</f>
        <v/>
      </c>
      <c r="E14" s="167" t="str">
        <f>IF('Analyse u Kalkulation'!D83="","",'Analyse u Kalkulation'!D83)</f>
        <v>E</v>
      </c>
      <c r="F14" s="263" t="str">
        <f>IF('Analyse u Kalkulation'!F86="","",'Analyse u Kalkulation'!F86)</f>
        <v/>
      </c>
      <c r="G14" s="263" t="str">
        <f>IF('Analyse u Kalkulation'!F84="","",'Analyse u Kalkulation'!F84)</f>
        <v/>
      </c>
      <c r="H14" s="263" t="str">
        <f>IF('Analyse u Kalkulation'!F87="","",'Analyse u Kalkulation'!F87)</f>
        <v/>
      </c>
      <c r="I14" s="271" t="str">
        <f>IF('Analyse u Kalkulation'!G87="","",'Analyse u Kalkulation'!G87)</f>
        <v/>
      </c>
      <c r="J14" s="265" t="str">
        <f>IF('Analyse u Kalkulation'!H84="","",'Analyse u Kalkulation'!H84)</f>
        <v/>
      </c>
      <c r="K14" s="146"/>
    </row>
    <row r="15" spans="1:11" ht="17.100000000000001" customHeight="1" x14ac:dyDescent="0.2">
      <c r="B15" s="144"/>
      <c r="C15" s="167" t="str">
        <f>IF(E15="","",IF('Kurs-Eingabe'!I$9="","",'Kurs-Eingabe'!I$9))</f>
        <v/>
      </c>
      <c r="D15" s="266" t="str">
        <f>'Analyse u Kalkulation'!D113</f>
        <v/>
      </c>
      <c r="E15" s="267" t="str">
        <f>IF('Analyse u Kalkulation'!D100="","",'Analyse u Kalkulation'!D100)</f>
        <v/>
      </c>
      <c r="F15" s="268" t="str">
        <f>IF('Analyse u Kalkulation'!F103="","",'Analyse u Kalkulation'!F103)</f>
        <v/>
      </c>
      <c r="G15" s="268" t="str">
        <f>IF('Analyse u Kalkulation'!F101="","",'Analyse u Kalkulation'!F101)</f>
        <v/>
      </c>
      <c r="H15" s="268" t="str">
        <f>IF('Analyse u Kalkulation'!F104="","",'Analyse u Kalkulation'!F104)</f>
        <v/>
      </c>
      <c r="I15" s="269" t="str">
        <f>IF('Analyse u Kalkulation'!G104="","",'Analyse u Kalkulation'!G104)</f>
        <v/>
      </c>
      <c r="J15" s="270" t="str">
        <f>IF('Analyse u Kalkulation'!H101="","",'Analyse u Kalkulation'!H101)</f>
        <v/>
      </c>
      <c r="K15" s="146"/>
    </row>
    <row r="16" spans="1:11" ht="17.100000000000001" customHeight="1" x14ac:dyDescent="0.2">
      <c r="B16" s="144"/>
      <c r="C16" s="167" t="str">
        <f>IF(E16="","",IF('Kurs-Eingabe'!J$9="","",'Kurs-Eingabe'!J$9))</f>
        <v/>
      </c>
      <c r="D16" s="262" t="str">
        <f>'Analyse u Kalkulation'!D130</f>
        <v/>
      </c>
      <c r="E16" s="167" t="str">
        <f>IF('Analyse u Kalkulation'!D117="","",'Analyse u Kalkulation'!D117)</f>
        <v/>
      </c>
      <c r="F16" s="263" t="str">
        <f>IF('Analyse u Kalkulation'!F120="","",'Analyse u Kalkulation'!F120)</f>
        <v/>
      </c>
      <c r="G16" s="263" t="str">
        <f>IF('Analyse u Kalkulation'!F118="","",'Analyse u Kalkulation'!F118)</f>
        <v/>
      </c>
      <c r="H16" s="263" t="str">
        <f>IF('Analyse u Kalkulation'!F121="","",'Analyse u Kalkulation'!F121)</f>
        <v/>
      </c>
      <c r="I16" s="271" t="str">
        <f>IF('Analyse u Kalkulation'!G121="","",'Analyse u Kalkulation'!G121)</f>
        <v/>
      </c>
      <c r="J16" s="265" t="str">
        <f>IF('Analyse u Kalkulation'!H118="","",'Analyse u Kalkulation'!H118)</f>
        <v/>
      </c>
      <c r="K16" s="146"/>
    </row>
    <row r="17" spans="2:11" ht="17.100000000000001" customHeight="1" x14ac:dyDescent="0.2">
      <c r="B17" s="144"/>
      <c r="C17" s="167" t="str">
        <f>IF(E17="","",IF('Kurs-Eingabe'!K$9="","",'Kurs-Eingabe'!K$9))</f>
        <v/>
      </c>
      <c r="D17" s="266" t="str">
        <f>'Analyse u Kalkulation'!D147</f>
        <v/>
      </c>
      <c r="E17" s="267" t="str">
        <f>IF('Analyse u Kalkulation'!D134="","",'Analyse u Kalkulation'!D134)</f>
        <v/>
      </c>
      <c r="F17" s="268" t="str">
        <f>IF('Analyse u Kalkulation'!F137="","",'Analyse u Kalkulation'!F137)</f>
        <v/>
      </c>
      <c r="G17" s="268" t="str">
        <f>IF('Analyse u Kalkulation'!F135="","",'Analyse u Kalkulation'!F135)</f>
        <v/>
      </c>
      <c r="H17" s="268" t="str">
        <f>IF('Analyse u Kalkulation'!F138="","",'Analyse u Kalkulation'!F138)</f>
        <v/>
      </c>
      <c r="I17" s="269" t="str">
        <f>IF('Analyse u Kalkulation'!G138="","",'Analyse u Kalkulation'!G138)</f>
        <v/>
      </c>
      <c r="J17" s="270" t="str">
        <f>IF('Analyse u Kalkulation'!H135="","",'Analyse u Kalkulation'!H135)</f>
        <v/>
      </c>
      <c r="K17" s="146"/>
    </row>
    <row r="18" spans="2:11" ht="17.100000000000001" customHeight="1" x14ac:dyDescent="0.2">
      <c r="B18" s="144"/>
      <c r="C18" s="167" t="str">
        <f>IF(E18="","",IF('Kurs-Eingabe'!L$9="","",'Kurs-Eingabe'!L$9))</f>
        <v/>
      </c>
      <c r="D18" s="262" t="str">
        <f>'Analyse u Kalkulation'!D164</f>
        <v/>
      </c>
      <c r="E18" s="167" t="str">
        <f>IF('Analyse u Kalkulation'!D151="","",'Analyse u Kalkulation'!D151)</f>
        <v/>
      </c>
      <c r="F18" s="263" t="str">
        <f>IF('Analyse u Kalkulation'!F154="","",'Analyse u Kalkulation'!F154)</f>
        <v/>
      </c>
      <c r="G18" s="263" t="str">
        <f>IF('Analyse u Kalkulation'!F152="","",'Analyse u Kalkulation'!F152)</f>
        <v/>
      </c>
      <c r="H18" s="263" t="str">
        <f>IF('Analyse u Kalkulation'!F155="","",'Analyse u Kalkulation'!F155)</f>
        <v/>
      </c>
      <c r="I18" s="271" t="str">
        <f>IF('Analyse u Kalkulation'!G155="","",'Analyse u Kalkulation'!G155)</f>
        <v/>
      </c>
      <c r="J18" s="265" t="str">
        <f>IF('Analyse u Kalkulation'!H152="","",'Analyse u Kalkulation'!H152)</f>
        <v/>
      </c>
      <c r="K18" s="146"/>
    </row>
    <row r="19" spans="2:11" ht="17.100000000000001" customHeight="1" x14ac:dyDescent="0.2">
      <c r="B19" s="144"/>
      <c r="C19" s="167" t="str">
        <f>IF(E19="","",IF('Kurs-Eingabe'!M$9="","",'Kurs-Eingabe'!M$9))</f>
        <v/>
      </c>
      <c r="D19" s="266" t="str">
        <f>'Analyse u Kalkulation'!D181</f>
        <v/>
      </c>
      <c r="E19" s="267" t="str">
        <f>IF('Analyse u Kalkulation'!D168="","",'Analyse u Kalkulation'!D168)</f>
        <v/>
      </c>
      <c r="F19" s="268" t="str">
        <f>IF('Analyse u Kalkulation'!F171="","",'Analyse u Kalkulation'!F171)</f>
        <v/>
      </c>
      <c r="G19" s="268" t="str">
        <f>IF('Analyse u Kalkulation'!F169="","",'Analyse u Kalkulation'!F169)</f>
        <v/>
      </c>
      <c r="H19" s="268" t="str">
        <f>IF('Analyse u Kalkulation'!F172="","",'Analyse u Kalkulation'!F172)</f>
        <v/>
      </c>
      <c r="I19" s="272" t="str">
        <f>IF('Analyse u Kalkulation'!G172="","",'Analyse u Kalkulation'!G172)</f>
        <v/>
      </c>
      <c r="J19" s="270" t="str">
        <f>IF('Analyse u Kalkulation'!H169="","",'Analyse u Kalkulation'!H169)</f>
        <v/>
      </c>
      <c r="K19" s="146"/>
    </row>
    <row r="20" spans="2:11" x14ac:dyDescent="0.2">
      <c r="B20" s="144"/>
      <c r="C20" s="145"/>
      <c r="D20" s="142"/>
      <c r="E20" s="142"/>
      <c r="F20" s="142"/>
      <c r="G20" s="142"/>
      <c r="H20" s="142"/>
      <c r="I20" s="142"/>
      <c r="J20" s="142"/>
      <c r="K20" s="146"/>
    </row>
    <row r="21" spans="2:11" x14ac:dyDescent="0.2">
      <c r="B21" s="144"/>
      <c r="C21" s="145"/>
      <c r="D21" s="145"/>
      <c r="E21" s="145"/>
      <c r="F21" s="145"/>
      <c r="G21" s="145"/>
      <c r="H21" s="145"/>
      <c r="I21" s="145"/>
      <c r="J21" s="145"/>
      <c r="K21" s="146"/>
    </row>
    <row r="22" spans="2:11" x14ac:dyDescent="0.2">
      <c r="B22" s="169"/>
      <c r="C22" s="170"/>
      <c r="D22" s="170"/>
      <c r="E22" s="170"/>
      <c r="F22" s="170"/>
      <c r="G22" s="170"/>
      <c r="H22" s="170"/>
      <c r="I22" s="170"/>
      <c r="J22" s="170"/>
      <c r="K22" s="171"/>
    </row>
  </sheetData>
  <sheetProtection algorithmName="SHA-512" hashValue="mXl7GKxRYi+Wc4TghYZfNe8v1hC+npnQKLwL1DJlCHvDqDCWHvuiVWETYyAOqYAVxqu0nO+GMyCb4WAVt7oFMg==" saltValue="8nvBwAh0snWqJlczq3hCXg==" spinCount="100000" sheet="1" objects="1" scenarios="1"/>
  <conditionalFormatting sqref="B10 K10:IW10 B12 K12:IW12 B14 K14:IW14 B16 K16:IW16 B18 K18:IW18">
    <cfRule type="cellIs" dxfId="7" priority="1" stopIfTrue="1" operator="greaterThan">
      <formula>0</formula>
    </cfRule>
  </conditionalFormatting>
  <conditionalFormatting sqref="B11 K11:IW11 B13 K13:IW13 B15 K15:IW15 B17 K17:IW17 B19 K19:IW19">
    <cfRule type="cellIs" dxfId="6" priority="2" stopIfTrue="1" operator="greaterThan">
      <formula>0</formula>
    </cfRule>
  </conditionalFormatting>
  <conditionalFormatting sqref="I9:I19">
    <cfRule type="cellIs" dxfId="5" priority="3" stopIfTrue="1" operator="lessThan">
      <formula>0</formula>
    </cfRule>
  </conditionalFormatting>
  <conditionalFormatting sqref="J10:J19">
    <cfRule type="cellIs" dxfId="4" priority="4" stopIfTrue="1" operator="equal">
      <formula>"Verkaufen"</formula>
    </cfRule>
  </conditionalFormatting>
  <hyperlinks>
    <hyperlink ref="E4" location="'Analyse u Kalkulation'!A1" display="'Analyse u Kalkulation'!A1" xr:uid="{00000000-0004-0000-0500-000000000000}"/>
    <hyperlink ref="E3" location="A!A1" display="A!A1" xr:uid="{00000000-0004-0000-0500-000001000000}"/>
    <hyperlink ref="E5" location="umgerechnet!A1" display="umgerechnet!A1" xr:uid="{00000000-0004-0000-0500-000002000000}"/>
    <hyperlink ref="D4" location="'Kurs-Eingabe'!A1" display="'Kurs-Eingabe'!A1" xr:uid="{00000000-0004-0000-0500-000003000000}"/>
    <hyperlink ref="D3" location="Info!A7" display="Info" xr:uid="{00000000-0004-0000-0500-000004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&amp;C&amp;"Calibri,Standard"&amp;A &amp;D</oddHeader>
    <oddFooter xml:space="preserve">&amp;C&amp;"Calibri,Standard"&amp;F   © Auvista Verlag, München 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showGridLines="0" showRowColHeaders="0" workbookViewId="0">
      <selection activeCell="E4" sqref="E4"/>
    </sheetView>
  </sheetViews>
  <sheetFormatPr baseColWidth="10" defaultRowHeight="12.75" x14ac:dyDescent="0.2"/>
  <cols>
    <col min="1" max="1" width="11" style="149"/>
    <col min="2" max="2" width="1.5" style="149" customWidth="1"/>
    <col min="3" max="3" width="3.25" style="149" customWidth="1"/>
    <col min="4" max="4" width="7.625" style="149" customWidth="1"/>
    <col min="5" max="5" width="13.75" style="149" customWidth="1"/>
    <col min="6" max="6" width="16.625" style="149" bestFit="1" customWidth="1"/>
    <col min="7" max="7" width="14.625" style="149" bestFit="1" customWidth="1"/>
    <col min="8" max="8" width="15.375" style="149" bestFit="1" customWidth="1"/>
    <col min="9" max="9" width="10.625" style="149" bestFit="1" customWidth="1"/>
    <col min="10" max="10" width="15.875" style="149" bestFit="1" customWidth="1"/>
    <col min="11" max="16384" width="11" style="149"/>
  </cols>
  <sheetData>
    <row r="1" spans="1:11" x14ac:dyDescent="0.2">
      <c r="A1" s="131" t="s">
        <v>28</v>
      </c>
    </row>
    <row r="2" spans="1:11" s="17" customFormat="1" ht="6" customHeight="1" x14ac:dyDescent="0.2">
      <c r="B2" s="300"/>
      <c r="C2" s="301"/>
      <c r="D2" s="96"/>
      <c r="E2" s="95"/>
      <c r="F2" s="96"/>
      <c r="G2" s="96"/>
      <c r="H2" s="96"/>
      <c r="I2" s="97"/>
      <c r="J2" s="96"/>
      <c r="K2" s="98"/>
    </row>
    <row r="3" spans="1:11" s="17" customFormat="1" ht="15.75" x14ac:dyDescent="0.25">
      <c r="B3" s="99"/>
      <c r="C3" s="15"/>
      <c r="D3" s="90" t="s">
        <v>19</v>
      </c>
      <c r="E3" s="91" t="s">
        <v>18</v>
      </c>
      <c r="F3" s="15"/>
      <c r="G3" s="302" t="s">
        <v>245</v>
      </c>
      <c r="H3" s="15"/>
      <c r="I3" s="15"/>
      <c r="J3" s="15"/>
      <c r="K3" s="101"/>
    </row>
    <row r="4" spans="1:11" s="17" customFormat="1" ht="39.950000000000003" customHeight="1" x14ac:dyDescent="0.7">
      <c r="B4" s="99"/>
      <c r="C4" s="15"/>
      <c r="D4" s="92" t="s">
        <v>16</v>
      </c>
      <c r="E4" s="92" t="s">
        <v>14</v>
      </c>
      <c r="F4" s="15"/>
      <c r="G4" s="303" t="s">
        <v>243</v>
      </c>
      <c r="H4" s="15"/>
      <c r="I4" s="15"/>
      <c r="J4" s="15"/>
      <c r="K4" s="101"/>
    </row>
    <row r="5" spans="1:11" s="17" customFormat="1" ht="23.25" x14ac:dyDescent="0.35">
      <c r="B5" s="99"/>
      <c r="C5" s="15"/>
      <c r="D5" s="93" t="s">
        <v>12</v>
      </c>
      <c r="E5" s="172" t="s">
        <v>10</v>
      </c>
      <c r="F5" s="15"/>
      <c r="G5" s="304" t="s">
        <v>250</v>
      </c>
      <c r="H5" s="15"/>
      <c r="I5" s="15"/>
      <c r="J5" s="15"/>
      <c r="K5" s="101"/>
    </row>
    <row r="6" spans="1:11" s="17" customFormat="1" x14ac:dyDescent="0.2">
      <c r="B6" s="99"/>
      <c r="C6" s="15"/>
      <c r="D6" s="107"/>
      <c r="E6" s="14"/>
      <c r="F6" s="15"/>
      <c r="G6" s="15"/>
      <c r="H6" s="15"/>
      <c r="I6" s="251"/>
      <c r="J6" s="15"/>
      <c r="K6" s="101"/>
    </row>
    <row r="7" spans="1:11" s="17" customFormat="1" x14ac:dyDescent="0.2">
      <c r="B7" s="99"/>
      <c r="C7" s="252"/>
      <c r="D7" s="252"/>
      <c r="E7" s="253"/>
      <c r="F7" s="254" t="str">
        <f>IF(A!G10="","",CONCATENATE("Alle Angaben in ",A!G10))</f>
        <v>Alle Angaben in CHF</v>
      </c>
      <c r="G7" s="254" t="s">
        <v>236</v>
      </c>
      <c r="H7" s="252"/>
      <c r="I7" s="255"/>
      <c r="J7" s="252"/>
      <c r="K7" s="101"/>
    </row>
    <row r="8" spans="1:11" x14ac:dyDescent="0.2">
      <c r="B8" s="144"/>
      <c r="C8" s="145"/>
      <c r="D8" s="145"/>
      <c r="E8" s="145" t="s">
        <v>235</v>
      </c>
      <c r="F8" s="145" t="s">
        <v>234</v>
      </c>
      <c r="G8" s="145" t="s">
        <v>233</v>
      </c>
      <c r="H8" s="145" t="s">
        <v>232</v>
      </c>
      <c r="I8" s="256" t="s">
        <v>231</v>
      </c>
      <c r="J8" s="145" t="s">
        <v>230</v>
      </c>
      <c r="K8" s="146"/>
    </row>
    <row r="9" spans="1:11" x14ac:dyDescent="0.2">
      <c r="B9" s="144"/>
      <c r="C9" s="257" t="s">
        <v>211</v>
      </c>
      <c r="D9" s="258" t="s">
        <v>213</v>
      </c>
      <c r="E9" s="259" t="s">
        <v>229</v>
      </c>
      <c r="F9" s="260">
        <f>IF('Ein Blick'!F9="","",IF(A!$G$13="","Faktor in A fehlt",'Ein Blick'!F9*A!$G$13))</f>
        <v>24366</v>
      </c>
      <c r="G9" s="260">
        <f>IF('Ein Blick'!G9="","",IF(A!$G$13="","Faktor in A fehlt",'Ein Blick'!G9*A!$G$13))</f>
        <v>41137.620000000003</v>
      </c>
      <c r="H9" s="260">
        <f>IF('Ein Blick'!H9="","",IF(A!$G$13="","Faktor in A fehlt",'Ein Blick'!H9*A!$G$13))</f>
        <v>16771.620000000003</v>
      </c>
      <c r="I9" s="261">
        <f>'Analyse u Kalkulation'!G10</f>
        <v>0.68832061068702299</v>
      </c>
      <c r="J9" s="259"/>
      <c r="K9" s="146"/>
    </row>
    <row r="10" spans="1:11" ht="17.100000000000001" customHeight="1" x14ac:dyDescent="0.2">
      <c r="B10" s="144"/>
      <c r="C10" s="167">
        <f>IF(E10="","",IF('Kurs-Eingabe'!D$9="","",'Kurs-Eingabe'!D$9))</f>
        <v>1</v>
      </c>
      <c r="D10" s="262" t="str">
        <f>'Analyse u Kalkulation'!D28</f>
        <v>DE0007236101</v>
      </c>
      <c r="E10" s="167" t="str">
        <f>IF('Analyse u Kalkulation'!D15="","",'Analyse u Kalkulation'!D15)</f>
        <v>Siemens</v>
      </c>
      <c r="F10" s="263">
        <f>IF('Ein Blick'!F10="","",IF(A!$G$13="","Faktor in A fehlt",'Ein Blick'!F10*A!$G$13))</f>
        <v>18042</v>
      </c>
      <c r="G10" s="263">
        <f>IF('Ein Blick'!G10="","",IF(A!$G$13="","Faktor in A fehlt",'Ein Blick'!G10*A!$G$13))</f>
        <v>34592.28</v>
      </c>
      <c r="H10" s="263">
        <f>IF('Ein Blick'!H10="","",IF(A!$G$13="","Faktor in A fehlt",'Ein Blick'!H10*A!$G$13))</f>
        <v>16550.280000000002</v>
      </c>
      <c r="I10" s="264">
        <f>IF('Analyse u Kalkulation'!G19="","",'Analyse u Kalkulation'!G19)</f>
        <v>0.91731958762886578</v>
      </c>
      <c r="J10" s="265" t="str">
        <f>IF('Analyse u Kalkulation'!H16="","",'Analyse u Kalkulation'!H16)</f>
        <v>Halten</v>
      </c>
      <c r="K10" s="146"/>
    </row>
    <row r="11" spans="1:11" ht="17.100000000000001" customHeight="1" x14ac:dyDescent="0.2">
      <c r="B11" s="144"/>
      <c r="C11" s="167">
        <f>IF(E11="","",IF('Kurs-Eingabe'!E$9="","",'Kurs-Eingabe'!E$9))</f>
        <v>2</v>
      </c>
      <c r="D11" s="266" t="str">
        <f>'Analyse u Kalkulation'!D45</f>
        <v>DE0005190003</v>
      </c>
      <c r="E11" s="267" t="str">
        <f>IF('Analyse u Kalkulation'!D32="","",'Analyse u Kalkulation'!D32)</f>
        <v>BMW</v>
      </c>
      <c r="F11" s="268">
        <f>IF('Ein Blick'!F11="","",IF(A!$G$13="","Faktor in A fehlt",'Ein Blick'!F11*A!$G$13))</f>
        <v>6324</v>
      </c>
      <c r="G11" s="268">
        <f>IF('Ein Blick'!G11="","",IF(A!$G$13="","Faktor in A fehlt",'Ein Blick'!G11*A!$G$13))</f>
        <v>6545.34</v>
      </c>
      <c r="H11" s="268">
        <f>IF('Ein Blick'!H11="","",IF(A!$G$13="","Faktor in A fehlt",'Ein Blick'!H11*A!$G$13))</f>
        <v>221.34</v>
      </c>
      <c r="I11" s="269">
        <f>IF('Analyse u Kalkulation'!G36="","",'Analyse u Kalkulation'!G36)</f>
        <v>3.499999999999992E-2</v>
      </c>
      <c r="J11" s="270" t="str">
        <f>IF('Analyse u Kalkulation'!H33="","",'Analyse u Kalkulation'!H33)</f>
        <v>Halten</v>
      </c>
      <c r="K11" s="146"/>
    </row>
    <row r="12" spans="1:11" ht="17.100000000000001" customHeight="1" x14ac:dyDescent="0.2">
      <c r="B12" s="144"/>
      <c r="C12" s="167">
        <f>IF(E12="","",IF('Kurs-Eingabe'!F$9="","",'Kurs-Eingabe'!F$9))</f>
        <v>3</v>
      </c>
      <c r="D12" s="262" t="str">
        <f>'Analyse u Kalkulation'!D62</f>
        <v/>
      </c>
      <c r="E12" s="167" t="str">
        <f>IF('Analyse u Kalkulation'!D49="","",'Analyse u Kalkulation'!D49)</f>
        <v>C</v>
      </c>
      <c r="F12" s="263" t="str">
        <f>IF('Ein Blick'!F12="","",IF(A!$G$13="","Faktor in A fehlt",'Ein Blick'!F12*A!$G$13))</f>
        <v/>
      </c>
      <c r="G12" s="263" t="str">
        <f>IF('Ein Blick'!G12="","",IF(A!$G$13="","Faktor in A fehlt",'Ein Blick'!G12*A!$G$13))</f>
        <v/>
      </c>
      <c r="H12" s="263" t="str">
        <f>IF('Ein Blick'!H12="","",IF(A!$G$13="","Faktor in A fehlt",'Ein Blick'!H12*A!$G$13))</f>
        <v/>
      </c>
      <c r="I12" s="271" t="str">
        <f>IF('Analyse u Kalkulation'!G53="","",'Analyse u Kalkulation'!G53)</f>
        <v/>
      </c>
      <c r="J12" s="265" t="str">
        <f>IF('Analyse u Kalkulation'!H50="","",'Analyse u Kalkulation'!H50)</f>
        <v/>
      </c>
      <c r="K12" s="146"/>
    </row>
    <row r="13" spans="1:11" ht="17.100000000000001" customHeight="1" x14ac:dyDescent="0.2">
      <c r="B13" s="144"/>
      <c r="C13" s="167">
        <f>IF(E13="","",IF('Kurs-Eingabe'!G$9="","",'Kurs-Eingabe'!G$9))</f>
        <v>4</v>
      </c>
      <c r="D13" s="266" t="str">
        <f>'Analyse u Kalkulation'!D79</f>
        <v/>
      </c>
      <c r="E13" s="267" t="str">
        <f>IF('Analyse u Kalkulation'!D66="","",'Analyse u Kalkulation'!D66)</f>
        <v>D</v>
      </c>
      <c r="F13" s="268" t="str">
        <f>IF('Ein Blick'!F13="","",IF(A!$G$13="","Faktor in A fehlt",'Ein Blick'!F13*A!$G$13))</f>
        <v/>
      </c>
      <c r="G13" s="268" t="str">
        <f>IF('Ein Blick'!G13="","",IF(A!$G$13="","Faktor in A fehlt",'Ein Blick'!G13*A!$G$13))</f>
        <v/>
      </c>
      <c r="H13" s="268" t="str">
        <f>IF('Ein Blick'!H13="","",IF(A!$G$13="","Faktor in A fehlt",'Ein Blick'!H13*A!$G$13))</f>
        <v/>
      </c>
      <c r="I13" s="269" t="str">
        <f>IF('Analyse u Kalkulation'!G70="","",'Analyse u Kalkulation'!G70)</f>
        <v/>
      </c>
      <c r="J13" s="270" t="str">
        <f>IF('Analyse u Kalkulation'!H67="","",'Analyse u Kalkulation'!H67)</f>
        <v/>
      </c>
      <c r="K13" s="146"/>
    </row>
    <row r="14" spans="1:11" ht="17.100000000000001" customHeight="1" x14ac:dyDescent="0.2">
      <c r="B14" s="144"/>
      <c r="C14" s="167">
        <f>IF(E14="","",IF('Kurs-Eingabe'!H$9="","",'Kurs-Eingabe'!H$9))</f>
        <v>5</v>
      </c>
      <c r="D14" s="262" t="str">
        <f>'Analyse u Kalkulation'!D96</f>
        <v/>
      </c>
      <c r="E14" s="167" t="str">
        <f>IF('Analyse u Kalkulation'!D83="","",'Analyse u Kalkulation'!D83)</f>
        <v>E</v>
      </c>
      <c r="F14" s="263" t="str">
        <f>IF('Ein Blick'!F14="","",IF(A!$G$13="","Faktor in A fehlt",'Ein Blick'!F14*A!$G$13))</f>
        <v/>
      </c>
      <c r="G14" s="263" t="str">
        <f>IF('Ein Blick'!G14="","",IF(A!$G$13="","Faktor in A fehlt",'Ein Blick'!G14*A!$G$13))</f>
        <v/>
      </c>
      <c r="H14" s="263" t="str">
        <f>IF('Ein Blick'!H14="","",IF(A!$G$13="","Faktor in A fehlt",'Ein Blick'!H14*A!$G$13))</f>
        <v/>
      </c>
      <c r="I14" s="271" t="str">
        <f>IF('Analyse u Kalkulation'!G87="","",'Analyse u Kalkulation'!G87)</f>
        <v/>
      </c>
      <c r="J14" s="265" t="str">
        <f>IF('Analyse u Kalkulation'!H84="","",'Analyse u Kalkulation'!H84)</f>
        <v/>
      </c>
      <c r="K14" s="146"/>
    </row>
    <row r="15" spans="1:11" ht="17.100000000000001" customHeight="1" x14ac:dyDescent="0.2">
      <c r="B15" s="144"/>
      <c r="C15" s="167" t="str">
        <f>IF(E15="","",IF('Kurs-Eingabe'!I$9="","",'Kurs-Eingabe'!I$9))</f>
        <v/>
      </c>
      <c r="D15" s="266" t="str">
        <f>'Analyse u Kalkulation'!D113</f>
        <v/>
      </c>
      <c r="E15" s="267" t="str">
        <f>IF('Analyse u Kalkulation'!D100="","",'Analyse u Kalkulation'!D100)</f>
        <v/>
      </c>
      <c r="F15" s="268" t="str">
        <f>IF('Ein Blick'!F15="","",IF(A!$G$13="","Faktor in A fehlt",'Ein Blick'!F15*A!$G$13))</f>
        <v/>
      </c>
      <c r="G15" s="268" t="str">
        <f>IF('Ein Blick'!G15="","",IF(A!$G$13="","Faktor in A fehlt",'Ein Blick'!G15*A!$G$13))</f>
        <v/>
      </c>
      <c r="H15" s="268" t="str">
        <f>IF('Ein Blick'!H15="","",IF(A!$G$13="","Faktor in A fehlt",'Ein Blick'!H15*A!$G$13))</f>
        <v/>
      </c>
      <c r="I15" s="269" t="str">
        <f>IF('Analyse u Kalkulation'!G104="","",'Analyse u Kalkulation'!G104)</f>
        <v/>
      </c>
      <c r="J15" s="270" t="str">
        <f>IF('Analyse u Kalkulation'!H101="","",'Analyse u Kalkulation'!H101)</f>
        <v/>
      </c>
      <c r="K15" s="146"/>
    </row>
    <row r="16" spans="1:11" ht="17.100000000000001" customHeight="1" x14ac:dyDescent="0.2">
      <c r="B16" s="144"/>
      <c r="C16" s="167" t="str">
        <f>IF(E16="","",IF('Kurs-Eingabe'!J$9="","",'Kurs-Eingabe'!J$9))</f>
        <v/>
      </c>
      <c r="D16" s="262" t="str">
        <f>'Analyse u Kalkulation'!D130</f>
        <v/>
      </c>
      <c r="E16" s="167" t="str">
        <f>IF('Analyse u Kalkulation'!D117="","",'Analyse u Kalkulation'!D117)</f>
        <v/>
      </c>
      <c r="F16" s="263" t="str">
        <f>IF('Ein Blick'!F16="","",IF(A!$G$13="","Faktor in A fehlt",'Ein Blick'!F16*A!$G$13))</f>
        <v/>
      </c>
      <c r="G16" s="263" t="str">
        <f>IF('Ein Blick'!G16="","",IF(A!$G$13="","Faktor in A fehlt",'Ein Blick'!G16*A!$G$13))</f>
        <v/>
      </c>
      <c r="H16" s="263" t="str">
        <f>IF('Ein Blick'!H16="","",IF(A!$G$13="","Faktor in A fehlt",'Ein Blick'!H16*A!$G$13))</f>
        <v/>
      </c>
      <c r="I16" s="271" t="str">
        <f>IF('Analyse u Kalkulation'!G121="","",'Analyse u Kalkulation'!G121)</f>
        <v/>
      </c>
      <c r="J16" s="265" t="str">
        <f>IF('Analyse u Kalkulation'!H118="","",'Analyse u Kalkulation'!H118)</f>
        <v/>
      </c>
      <c r="K16" s="146"/>
    </row>
    <row r="17" spans="2:11" ht="17.100000000000001" customHeight="1" x14ac:dyDescent="0.2">
      <c r="B17" s="144"/>
      <c r="C17" s="167" t="str">
        <f>IF(E17="","",IF('Kurs-Eingabe'!K$9="","",'Kurs-Eingabe'!K$9))</f>
        <v/>
      </c>
      <c r="D17" s="266" t="str">
        <f>'Analyse u Kalkulation'!D147</f>
        <v/>
      </c>
      <c r="E17" s="267" t="str">
        <f>IF('Analyse u Kalkulation'!D134="","",'Analyse u Kalkulation'!D134)</f>
        <v/>
      </c>
      <c r="F17" s="268" t="str">
        <f>IF('Ein Blick'!F17="","",IF(A!$G$13="","Faktor in A fehlt",'Ein Blick'!F17*A!$G$13))</f>
        <v/>
      </c>
      <c r="G17" s="268" t="str">
        <f>IF('Ein Blick'!G17="","",IF(A!$G$13="","Faktor in A fehlt",'Ein Blick'!G17*A!$G$13))</f>
        <v/>
      </c>
      <c r="H17" s="268" t="str">
        <f>IF('Ein Blick'!H17="","",IF(A!$G$13="","Faktor in A fehlt",'Ein Blick'!H17*A!$G$13))</f>
        <v/>
      </c>
      <c r="I17" s="269" t="str">
        <f>IF('Analyse u Kalkulation'!G138="","",'Analyse u Kalkulation'!G138)</f>
        <v/>
      </c>
      <c r="J17" s="270" t="str">
        <f>IF('Analyse u Kalkulation'!H135="","",'Analyse u Kalkulation'!H135)</f>
        <v/>
      </c>
      <c r="K17" s="146"/>
    </row>
    <row r="18" spans="2:11" ht="17.100000000000001" customHeight="1" x14ac:dyDescent="0.2">
      <c r="B18" s="144"/>
      <c r="C18" s="167" t="str">
        <f>IF(E18="","",IF('Kurs-Eingabe'!L$9="","",'Kurs-Eingabe'!L$9))</f>
        <v/>
      </c>
      <c r="D18" s="262" t="str">
        <f>'Analyse u Kalkulation'!D164</f>
        <v/>
      </c>
      <c r="E18" s="167" t="str">
        <f>IF('Analyse u Kalkulation'!D151="","",'Analyse u Kalkulation'!D151)</f>
        <v/>
      </c>
      <c r="F18" s="263" t="str">
        <f>IF('Ein Blick'!F18="","",IF(A!$G$13="","Faktor in A fehlt",'Ein Blick'!F18*A!$G$13))</f>
        <v/>
      </c>
      <c r="G18" s="263" t="str">
        <f>IF('Ein Blick'!G18="","",IF(A!$G$13="","Faktor in A fehlt",'Ein Blick'!G18*A!$G$13))</f>
        <v/>
      </c>
      <c r="H18" s="263" t="str">
        <f>IF('Ein Blick'!H18="","",IF(A!$G$13="","Faktor in A fehlt",'Ein Blick'!H18*A!$G$13))</f>
        <v/>
      </c>
      <c r="I18" s="271" t="str">
        <f>IF('Analyse u Kalkulation'!G155="","",'Analyse u Kalkulation'!G155)</f>
        <v/>
      </c>
      <c r="J18" s="265" t="str">
        <f>IF('Analyse u Kalkulation'!H152="","",'Analyse u Kalkulation'!H152)</f>
        <v/>
      </c>
      <c r="K18" s="146"/>
    </row>
    <row r="19" spans="2:11" ht="17.100000000000001" customHeight="1" x14ac:dyDescent="0.2">
      <c r="B19" s="144"/>
      <c r="C19" s="273" t="str">
        <f>IF(E19="","",IF('Kurs-Eingabe'!M$9="","",'Kurs-Eingabe'!M$9))</f>
        <v/>
      </c>
      <c r="D19" s="266" t="str">
        <f>'Analyse u Kalkulation'!D181</f>
        <v/>
      </c>
      <c r="E19" s="267" t="str">
        <f>IF('Analyse u Kalkulation'!D168="","",'Analyse u Kalkulation'!D168)</f>
        <v/>
      </c>
      <c r="F19" s="268" t="str">
        <f>IF('Ein Blick'!F19="","",IF(A!$G$13="","Faktor in A fehlt",'Ein Blick'!F19*A!$G$13))</f>
        <v/>
      </c>
      <c r="G19" s="268" t="str">
        <f>IF('Ein Blick'!G19="","",IF(A!$G$13="","Faktor in A fehlt",'Ein Blick'!G19*A!$G$13))</f>
        <v/>
      </c>
      <c r="H19" s="268" t="str">
        <f>IF('Ein Blick'!H19="","",IF(A!$G$13="","Faktor in A fehlt",'Ein Blick'!H19*A!$G$13))</f>
        <v/>
      </c>
      <c r="I19" s="272" t="str">
        <f>IF('Analyse u Kalkulation'!G172="","",'Analyse u Kalkulation'!G172)</f>
        <v/>
      </c>
      <c r="J19" s="270" t="str">
        <f>IF('Analyse u Kalkulation'!H169="","",'Analyse u Kalkulation'!H169)</f>
        <v/>
      </c>
      <c r="K19" s="146"/>
    </row>
    <row r="20" spans="2:11" x14ac:dyDescent="0.2">
      <c r="B20" s="144"/>
      <c r="C20" s="145"/>
      <c r="D20" s="142"/>
      <c r="E20" s="142"/>
      <c r="F20" s="142"/>
      <c r="G20" s="142"/>
      <c r="H20" s="142"/>
      <c r="I20" s="142"/>
      <c r="J20" s="142"/>
      <c r="K20" s="146"/>
    </row>
    <row r="21" spans="2:11" x14ac:dyDescent="0.2">
      <c r="B21" s="144"/>
      <c r="C21" s="145"/>
      <c r="D21" s="145"/>
      <c r="E21" s="145"/>
      <c r="F21" s="145"/>
      <c r="G21" s="145"/>
      <c r="H21" s="145"/>
      <c r="I21" s="145"/>
      <c r="J21" s="145"/>
      <c r="K21" s="146"/>
    </row>
    <row r="22" spans="2:11" x14ac:dyDescent="0.2">
      <c r="B22" s="169"/>
      <c r="C22" s="170"/>
      <c r="D22" s="170"/>
      <c r="E22" s="170"/>
      <c r="F22" s="170"/>
      <c r="G22" s="170"/>
      <c r="H22" s="170"/>
      <c r="I22" s="170"/>
      <c r="J22" s="170"/>
      <c r="K22" s="171"/>
    </row>
  </sheetData>
  <sheetProtection algorithmName="SHA-512" hashValue="AAn91xc6E7aX+YkiuS2EDVJ747/dhAarde7fgGsanSS1spR9ydctyg3WRGewEc/GMThRmyFKSqCNURmwcKjrxg==" saltValue="I1YJ0CjE50omDhjh7U3iUg==" spinCount="100000" sheet="1" objects="1" scenarios="1"/>
  <conditionalFormatting sqref="B10 K10:IW10 B12 K12:IW12 B14 K14:IW14 B16 K16:IW16 B18 K18:IW18">
    <cfRule type="cellIs" dxfId="3" priority="1" stopIfTrue="1" operator="greaterThan">
      <formula>0</formula>
    </cfRule>
  </conditionalFormatting>
  <conditionalFormatting sqref="B11 K11:IW11 B13 K13:IW13 B15 K15:IW15 B17 K17:IW17 B19 K19:IW19">
    <cfRule type="cellIs" dxfId="2" priority="2" stopIfTrue="1" operator="greaterThan">
      <formula>0</formula>
    </cfRule>
  </conditionalFormatting>
  <conditionalFormatting sqref="I9:I19">
    <cfRule type="cellIs" dxfId="1" priority="3" stopIfTrue="1" operator="lessThan">
      <formula>0</formula>
    </cfRule>
  </conditionalFormatting>
  <conditionalFormatting sqref="J10:J19">
    <cfRule type="cellIs" dxfId="0" priority="4" stopIfTrue="1" operator="equal">
      <formula>"Verkaufen"</formula>
    </cfRule>
  </conditionalFormatting>
  <hyperlinks>
    <hyperlink ref="D5" location="'Ein Blick'!A1" display="'Ein Blick'!A1" xr:uid="{00000000-0004-0000-0600-000000000000}"/>
    <hyperlink ref="D4" location="'Kurs-Eingabe'!A1" display="'Kurs-Eingabe'!A1" xr:uid="{00000000-0004-0000-0600-000001000000}"/>
    <hyperlink ref="E4" location="'Analyse u Kalkulation'!A1" display="'Analyse u Kalkulation'!A1" xr:uid="{00000000-0004-0000-0600-000002000000}"/>
    <hyperlink ref="E3" location="A!A1" display="A!A1" xr:uid="{00000000-0004-0000-0600-000003000000}"/>
    <hyperlink ref="D3" location="Info!A7" display="Info" xr:uid="{00000000-0004-0000-0600-000004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&amp;C&amp;"Calibri,Standard"Ein Blick - &amp;A &amp;D</oddHeader>
    <oddFooter xml:space="preserve">&amp;C&amp;"Calibri,Standard"&amp;F   © Auvista Verlag, München 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0"/>
  <sheetViews>
    <sheetView zoomScale="80" workbookViewId="0"/>
  </sheetViews>
  <sheetFormatPr baseColWidth="10" defaultRowHeight="12.75" x14ac:dyDescent="0.2"/>
  <cols>
    <col min="1" max="1" width="11" style="1"/>
    <col min="2" max="11" width="11" style="2"/>
    <col min="12" max="16384" width="11" style="1"/>
  </cols>
  <sheetData>
    <row r="1" spans="1:12" x14ac:dyDescent="0.2">
      <c r="A1" s="7"/>
      <c r="B1" s="12"/>
      <c r="C1" s="12"/>
      <c r="D1" s="12"/>
      <c r="E1" s="12"/>
      <c r="F1" s="12"/>
      <c r="G1" s="12"/>
      <c r="H1" s="12"/>
      <c r="I1" s="12"/>
      <c r="J1" s="12"/>
      <c r="K1" s="12"/>
      <c r="L1" s="7"/>
    </row>
    <row r="2" spans="1:12" ht="44.25" x14ac:dyDescent="0.6">
      <c r="A2" s="7"/>
      <c r="B2" s="13" t="s">
        <v>238</v>
      </c>
      <c r="C2" s="12"/>
      <c r="D2" s="12"/>
      <c r="E2" s="12"/>
      <c r="F2" s="12"/>
      <c r="G2" s="12"/>
      <c r="H2" s="12"/>
      <c r="I2" s="12"/>
      <c r="J2" s="12"/>
      <c r="K2" s="12"/>
      <c r="L2" s="7"/>
    </row>
    <row r="3" spans="1:12" x14ac:dyDescent="0.2">
      <c r="A3" s="11" t="s">
        <v>237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7"/>
    </row>
    <row r="4" spans="1:12" x14ac:dyDescent="0.2">
      <c r="A4" s="9" t="s">
        <v>210</v>
      </c>
      <c r="B4" s="8">
        <f t="shared" ref="B4:K4" si="0">B370</f>
        <v>185.98</v>
      </c>
      <c r="C4" s="8">
        <f t="shared" si="0"/>
        <v>70.38</v>
      </c>
      <c r="D4" s="8" t="str">
        <f t="shared" si="0"/>
        <v/>
      </c>
      <c r="E4" s="8" t="str">
        <f t="shared" si="0"/>
        <v/>
      </c>
      <c r="F4" s="8" t="str">
        <f t="shared" si="0"/>
        <v/>
      </c>
      <c r="G4" s="8" t="str">
        <f t="shared" si="0"/>
        <v/>
      </c>
      <c r="H4" s="8" t="str">
        <f t="shared" si="0"/>
        <v/>
      </c>
      <c r="I4" s="8" t="str">
        <f t="shared" si="0"/>
        <v/>
      </c>
      <c r="J4" s="8" t="str">
        <f t="shared" si="0"/>
        <v/>
      </c>
      <c r="K4" s="8" t="str">
        <f t="shared" si="0"/>
        <v/>
      </c>
      <c r="L4" s="7"/>
    </row>
    <row r="5" spans="1:12" x14ac:dyDescent="0.2">
      <c r="A5" s="6"/>
      <c r="B5" s="2">
        <f>IF('Kurs-Eingabe'!D11="","",'Kurs-Eingabe'!D11)</f>
        <v>97</v>
      </c>
      <c r="C5" s="2">
        <f>IF('Kurs-Eingabe'!E11="","",'Kurs-Eingabe'!E11)</f>
        <v>68</v>
      </c>
      <c r="D5" s="2" t="str">
        <f>IF('Kurs-Eingabe'!F11="","",'Kurs-Eingabe'!F11)</f>
        <v/>
      </c>
      <c r="E5" s="2" t="str">
        <f>IF('Kurs-Eingabe'!G11="","",'Kurs-Eingabe'!G11)</f>
        <v/>
      </c>
      <c r="F5" s="2" t="str">
        <f>IF('Kurs-Eingabe'!H11="","",'Kurs-Eingabe'!H11)</f>
        <v/>
      </c>
      <c r="G5" s="2" t="str">
        <f>IF('Kurs-Eingabe'!I11="","",'Kurs-Eingabe'!I11)</f>
        <v/>
      </c>
      <c r="H5" s="2" t="str">
        <f>IF('Kurs-Eingabe'!J11="","",'Kurs-Eingabe'!J11)</f>
        <v/>
      </c>
      <c r="I5" s="2" t="str">
        <f>IF('Kurs-Eingabe'!K11="","",'Kurs-Eingabe'!K11)</f>
        <v/>
      </c>
      <c r="J5" s="2" t="str">
        <f>IF('Kurs-Eingabe'!L11="","",'Kurs-Eingabe'!L11)</f>
        <v/>
      </c>
      <c r="K5" s="2" t="str">
        <f>IF('Kurs-Eingabe'!M11="","",'Kurs-Eingabe'!M11)</f>
        <v/>
      </c>
    </row>
    <row r="6" spans="1:12" x14ac:dyDescent="0.2">
      <c r="A6" s="6"/>
      <c r="B6" s="2">
        <f>IF(AND(B5="",'Kurs-Eingabe'!D12=""),"",IF('Kurs-Eingabe'!D12="",B5,'Kurs-Eingabe'!D12))</f>
        <v>100</v>
      </c>
      <c r="C6" s="2">
        <f>IF(AND(C5="",'Kurs-Eingabe'!E12=""),"",IF('Kurs-Eingabe'!E12="",C5,'Kurs-Eingabe'!E12))</f>
        <v>65</v>
      </c>
      <c r="D6" s="2" t="str">
        <f>IF(AND(D5="",'Kurs-Eingabe'!F12=""),"",IF('Kurs-Eingabe'!F12="",D5,'Kurs-Eingabe'!F12))</f>
        <v/>
      </c>
      <c r="E6" s="2" t="str">
        <f>IF(AND(E5="",'Kurs-Eingabe'!G12=""),"",IF('Kurs-Eingabe'!G12="",E5,'Kurs-Eingabe'!G12))</f>
        <v/>
      </c>
      <c r="F6" s="2" t="str">
        <f>IF(AND(F5="",'Kurs-Eingabe'!H12=""),"",IF('Kurs-Eingabe'!H12="",F5,'Kurs-Eingabe'!H12))</f>
        <v/>
      </c>
      <c r="G6" s="2" t="str">
        <f>IF(AND(G5="",'Kurs-Eingabe'!I12=""),"",IF('Kurs-Eingabe'!I12="",G5,'Kurs-Eingabe'!I12))</f>
        <v/>
      </c>
      <c r="H6" s="2" t="str">
        <f>IF(AND(H5="",'Kurs-Eingabe'!J12=""),"",IF('Kurs-Eingabe'!J12="",H5,'Kurs-Eingabe'!J12))</f>
        <v/>
      </c>
      <c r="I6" s="2" t="str">
        <f>IF(AND(I5="",'Kurs-Eingabe'!K12=""),"",IF('Kurs-Eingabe'!K12="",I5,'Kurs-Eingabe'!K12))</f>
        <v/>
      </c>
      <c r="J6" s="2" t="str">
        <f>IF(AND(J5="",'Kurs-Eingabe'!L12=""),"",IF('Kurs-Eingabe'!L12="",J5,'Kurs-Eingabe'!L12))</f>
        <v/>
      </c>
      <c r="K6" s="2" t="str">
        <f>IF(AND(K5="",'Kurs-Eingabe'!M12=""),"",IF('Kurs-Eingabe'!M12="",K5,'Kurs-Eingabe'!M12))</f>
        <v/>
      </c>
    </row>
    <row r="7" spans="1:12" x14ac:dyDescent="0.2">
      <c r="A7" s="6"/>
      <c r="B7" s="2">
        <f>IF(AND(B6="",'Kurs-Eingabe'!D13=""),"",IF('Kurs-Eingabe'!D13="",B6,'Kurs-Eingabe'!D13))</f>
        <v>128</v>
      </c>
      <c r="C7" s="2">
        <f>IF(AND(C6="",'Kurs-Eingabe'!E13=""),"",IF('Kurs-Eingabe'!E13="",C6,'Kurs-Eingabe'!E13))</f>
        <v>79</v>
      </c>
      <c r="D7" s="2" t="str">
        <f>IF(AND(D6="",'Kurs-Eingabe'!F13=""),"",IF('Kurs-Eingabe'!F13="",D6,'Kurs-Eingabe'!F13))</f>
        <v/>
      </c>
      <c r="E7" s="2" t="str">
        <f>IF(AND(E6="",'Kurs-Eingabe'!G13=""),"",IF('Kurs-Eingabe'!G13="",E6,'Kurs-Eingabe'!G13))</f>
        <v/>
      </c>
      <c r="F7" s="2" t="str">
        <f>IF(AND(F6="",'Kurs-Eingabe'!H13=""),"",IF('Kurs-Eingabe'!H13="",F6,'Kurs-Eingabe'!H13))</f>
        <v/>
      </c>
      <c r="G7" s="2" t="str">
        <f>IF(AND(G6="",'Kurs-Eingabe'!I13=""),"",IF('Kurs-Eingabe'!I13="",G6,'Kurs-Eingabe'!I13))</f>
        <v/>
      </c>
      <c r="H7" s="2" t="str">
        <f>IF(AND(H6="",'Kurs-Eingabe'!J13=""),"",IF('Kurs-Eingabe'!J13="",H6,'Kurs-Eingabe'!J13))</f>
        <v/>
      </c>
      <c r="I7" s="2" t="str">
        <f>IF(AND(I6="",'Kurs-Eingabe'!K13=""),"",IF('Kurs-Eingabe'!K13="",I6,'Kurs-Eingabe'!K13))</f>
        <v/>
      </c>
      <c r="J7" s="2" t="str">
        <f>IF(AND(J6="",'Kurs-Eingabe'!L13=""),"",IF('Kurs-Eingabe'!L13="",J6,'Kurs-Eingabe'!L13))</f>
        <v/>
      </c>
      <c r="K7" s="2" t="str">
        <f>IF(AND(K6="",'Kurs-Eingabe'!M13=""),"",IF('Kurs-Eingabe'!M13="",K6,'Kurs-Eingabe'!M13))</f>
        <v/>
      </c>
    </row>
    <row r="8" spans="1:12" x14ac:dyDescent="0.2">
      <c r="A8" s="6"/>
      <c r="B8" s="2">
        <f>IF(AND(B7="",'Kurs-Eingabe'!D14=""),"",IF('Kurs-Eingabe'!D14="",B7,'Kurs-Eingabe'!D14))</f>
        <v>140</v>
      </c>
      <c r="C8" s="2">
        <f>IF(AND(C7="",'Kurs-Eingabe'!E14=""),"",IF('Kurs-Eingabe'!E14="",C7,'Kurs-Eingabe'!E14))</f>
        <v>94</v>
      </c>
      <c r="D8" s="2" t="str">
        <f>IF(AND(D7="",'Kurs-Eingabe'!F14=""),"",IF('Kurs-Eingabe'!F14="",D7,'Kurs-Eingabe'!F14))</f>
        <v/>
      </c>
      <c r="E8" s="2" t="str">
        <f>IF(AND(E7="",'Kurs-Eingabe'!G14=""),"",IF('Kurs-Eingabe'!G14="",E7,'Kurs-Eingabe'!G14))</f>
        <v/>
      </c>
      <c r="F8" s="2" t="str">
        <f>IF(AND(F7="",'Kurs-Eingabe'!H14=""),"",IF('Kurs-Eingabe'!H14="",F7,'Kurs-Eingabe'!H14))</f>
        <v/>
      </c>
      <c r="G8" s="2" t="str">
        <f>IF(AND(G7="",'Kurs-Eingabe'!I14=""),"",IF('Kurs-Eingabe'!I14="",G7,'Kurs-Eingabe'!I14))</f>
        <v/>
      </c>
      <c r="H8" s="2" t="str">
        <f>IF(AND(H7="",'Kurs-Eingabe'!J14=""),"",IF('Kurs-Eingabe'!J14="",H7,'Kurs-Eingabe'!J14))</f>
        <v/>
      </c>
      <c r="I8" s="2" t="str">
        <f>IF(AND(I7="",'Kurs-Eingabe'!K14=""),"",IF('Kurs-Eingabe'!K14="",I7,'Kurs-Eingabe'!K14))</f>
        <v/>
      </c>
      <c r="J8" s="2" t="str">
        <f>IF(AND(J7="",'Kurs-Eingabe'!L14=""),"",IF('Kurs-Eingabe'!L14="",J7,'Kurs-Eingabe'!L14))</f>
        <v/>
      </c>
      <c r="K8" s="2" t="str">
        <f>IF(AND(K7="",'Kurs-Eingabe'!M14=""),"",IF('Kurs-Eingabe'!M14="",K7,'Kurs-Eingabe'!M14))</f>
        <v/>
      </c>
    </row>
    <row r="9" spans="1:12" x14ac:dyDescent="0.2">
      <c r="A9" s="6"/>
      <c r="B9" s="2">
        <f>IF(AND(B8="",'Kurs-Eingabe'!D15=""),"",IF('Kurs-Eingabe'!D15="",B8,'Kurs-Eingabe'!D15))</f>
        <v>147</v>
      </c>
      <c r="C9" s="2">
        <f>IF(AND(C8="",'Kurs-Eingabe'!E15=""),"",IF('Kurs-Eingabe'!E15="",C8,'Kurs-Eingabe'!E15))</f>
        <v>97</v>
      </c>
      <c r="D9" s="2" t="str">
        <f>IF(AND(D8="",'Kurs-Eingabe'!F15=""),"",IF('Kurs-Eingabe'!F15="",D8,'Kurs-Eingabe'!F15))</f>
        <v/>
      </c>
      <c r="E9" s="2" t="str">
        <f>IF(AND(E8="",'Kurs-Eingabe'!G15=""),"",IF('Kurs-Eingabe'!G15="",E8,'Kurs-Eingabe'!G15))</f>
        <v/>
      </c>
      <c r="F9" s="2" t="str">
        <f>IF(AND(F8="",'Kurs-Eingabe'!H15=""),"",IF('Kurs-Eingabe'!H15="",F8,'Kurs-Eingabe'!H15))</f>
        <v/>
      </c>
      <c r="G9" s="2" t="str">
        <f>IF(AND(G8="",'Kurs-Eingabe'!I15=""),"",IF('Kurs-Eingabe'!I15="",G8,'Kurs-Eingabe'!I15))</f>
        <v/>
      </c>
      <c r="H9" s="2" t="str">
        <f>IF(AND(H8="",'Kurs-Eingabe'!J15=""),"",IF('Kurs-Eingabe'!J15="",H8,'Kurs-Eingabe'!J15))</f>
        <v/>
      </c>
      <c r="I9" s="2" t="str">
        <f>IF(AND(I8="",'Kurs-Eingabe'!K15=""),"",IF('Kurs-Eingabe'!K15="",I8,'Kurs-Eingabe'!K15))</f>
        <v/>
      </c>
      <c r="J9" s="2" t="str">
        <f>IF(AND(J8="",'Kurs-Eingabe'!L15=""),"",IF('Kurs-Eingabe'!L15="",J8,'Kurs-Eingabe'!L15))</f>
        <v/>
      </c>
      <c r="K9" s="2" t="str">
        <f>IF(AND(K8="",'Kurs-Eingabe'!M15=""),"",IF('Kurs-Eingabe'!M15="",K8,'Kurs-Eingabe'!M15))</f>
        <v/>
      </c>
    </row>
    <row r="10" spans="1:12" x14ac:dyDescent="0.2">
      <c r="A10" s="6"/>
      <c r="B10" s="2">
        <f>IF(AND(B9="",'Kurs-Eingabe'!D16=""),"",IF('Kurs-Eingabe'!D16="",B9,'Kurs-Eingabe'!D16))</f>
        <v>153.52000000000001</v>
      </c>
      <c r="C10" s="2">
        <f>IF(AND(C9="",'Kurs-Eingabe'!E16=""),"",IF('Kurs-Eingabe'!E16="",C9,'Kurs-Eingabe'!E16))</f>
        <v>105</v>
      </c>
      <c r="D10" s="2" t="str">
        <f>IF(AND(D9="",'Kurs-Eingabe'!F16=""),"",IF('Kurs-Eingabe'!F16="",D9,'Kurs-Eingabe'!F16))</f>
        <v/>
      </c>
      <c r="E10" s="2" t="str">
        <f>IF(AND(E9="",'Kurs-Eingabe'!G16=""),"",IF('Kurs-Eingabe'!G16="",E9,'Kurs-Eingabe'!G16))</f>
        <v/>
      </c>
      <c r="F10" s="2" t="str">
        <f>IF(AND(F9="",'Kurs-Eingabe'!H16=""),"",IF('Kurs-Eingabe'!H16="",F9,'Kurs-Eingabe'!H16))</f>
        <v/>
      </c>
      <c r="G10" s="2" t="str">
        <f>IF(AND(G9="",'Kurs-Eingabe'!I16=""),"",IF('Kurs-Eingabe'!I16="",G9,'Kurs-Eingabe'!I16))</f>
        <v/>
      </c>
      <c r="H10" s="2" t="str">
        <f>IF(AND(H9="",'Kurs-Eingabe'!J16=""),"",IF('Kurs-Eingabe'!J16="",H9,'Kurs-Eingabe'!J16))</f>
        <v/>
      </c>
      <c r="I10" s="2" t="str">
        <f>IF(AND(I9="",'Kurs-Eingabe'!K16=""),"",IF('Kurs-Eingabe'!K16="",I9,'Kurs-Eingabe'!K16))</f>
        <v/>
      </c>
      <c r="J10" s="2" t="str">
        <f>IF(AND(J9="",'Kurs-Eingabe'!L16=""),"",IF('Kurs-Eingabe'!L16="",J9,'Kurs-Eingabe'!L16))</f>
        <v/>
      </c>
      <c r="K10" s="2" t="str">
        <f>IF(AND(K9="",'Kurs-Eingabe'!M16=""),"",IF('Kurs-Eingabe'!M16="",K9,'Kurs-Eingabe'!M16))</f>
        <v/>
      </c>
    </row>
    <row r="11" spans="1:12" x14ac:dyDescent="0.2">
      <c r="A11" s="6"/>
      <c r="B11" s="2">
        <f>IF(AND(B10="",'Kurs-Eingabe'!D17=""),"",IF('Kurs-Eingabe'!D17="",B10,'Kurs-Eingabe'!D17))</f>
        <v>152.9</v>
      </c>
      <c r="C11" s="2">
        <f>IF(AND(C10="",'Kurs-Eingabe'!E17=""),"",IF('Kurs-Eingabe'!E17="",C10,'Kurs-Eingabe'!E17))</f>
        <v>98</v>
      </c>
      <c r="D11" s="2" t="str">
        <f>IF(AND(D10="",'Kurs-Eingabe'!F17=""),"",IF('Kurs-Eingabe'!F17="",D10,'Kurs-Eingabe'!F17))</f>
        <v/>
      </c>
      <c r="E11" s="2" t="str">
        <f>IF(AND(E10="",'Kurs-Eingabe'!G17=""),"",IF('Kurs-Eingabe'!G17="",E10,'Kurs-Eingabe'!G17))</f>
        <v/>
      </c>
      <c r="F11" s="2" t="str">
        <f>IF(AND(F10="",'Kurs-Eingabe'!H17=""),"",IF('Kurs-Eingabe'!H17="",F10,'Kurs-Eingabe'!H17))</f>
        <v/>
      </c>
      <c r="G11" s="2" t="str">
        <f>IF(AND(G10="",'Kurs-Eingabe'!I17=""),"",IF('Kurs-Eingabe'!I17="",G10,'Kurs-Eingabe'!I17))</f>
        <v/>
      </c>
      <c r="H11" s="2" t="str">
        <f>IF(AND(H10="",'Kurs-Eingabe'!J17=""),"",IF('Kurs-Eingabe'!J17="",H10,'Kurs-Eingabe'!J17))</f>
        <v/>
      </c>
      <c r="I11" s="2" t="str">
        <f>IF(AND(I10="",'Kurs-Eingabe'!K17=""),"",IF('Kurs-Eingabe'!K17="",I10,'Kurs-Eingabe'!K17))</f>
        <v/>
      </c>
      <c r="J11" s="2" t="str">
        <f>IF(AND(J10="",'Kurs-Eingabe'!L17=""),"",IF('Kurs-Eingabe'!L17="",J10,'Kurs-Eingabe'!L17))</f>
        <v/>
      </c>
      <c r="K11" s="2" t="str">
        <f>IF(AND(K10="",'Kurs-Eingabe'!M17=""),"",IF('Kurs-Eingabe'!M17="",K10,'Kurs-Eingabe'!M17))</f>
        <v/>
      </c>
    </row>
    <row r="12" spans="1:12" x14ac:dyDescent="0.2">
      <c r="A12" s="6"/>
      <c r="B12" s="2">
        <f>IF(AND(B11="",'Kurs-Eingabe'!D18=""),"",IF('Kurs-Eingabe'!D18="",B11,'Kurs-Eingabe'!D18))</f>
        <v>143.16</v>
      </c>
      <c r="C12" s="2">
        <f>IF(AND(C11="",'Kurs-Eingabe'!E18=""),"",IF('Kurs-Eingabe'!E18="",C11,'Kurs-Eingabe'!E18))</f>
        <v>100.1</v>
      </c>
      <c r="D12" s="2" t="str">
        <f>IF(AND(D11="",'Kurs-Eingabe'!F18=""),"",IF('Kurs-Eingabe'!F18="",D11,'Kurs-Eingabe'!F18))</f>
        <v/>
      </c>
      <c r="E12" s="2" t="str">
        <f>IF(AND(E11="",'Kurs-Eingabe'!G18=""),"",IF('Kurs-Eingabe'!G18="",E11,'Kurs-Eingabe'!G18))</f>
        <v/>
      </c>
      <c r="F12" s="2" t="str">
        <f>IF(AND(F11="",'Kurs-Eingabe'!H18=""),"",IF('Kurs-Eingabe'!H18="",F11,'Kurs-Eingabe'!H18))</f>
        <v/>
      </c>
      <c r="G12" s="2" t="str">
        <f>IF(AND(G11="",'Kurs-Eingabe'!I18=""),"",IF('Kurs-Eingabe'!I18="",G11,'Kurs-Eingabe'!I18))</f>
        <v/>
      </c>
      <c r="H12" s="2" t="str">
        <f>IF(AND(H11="",'Kurs-Eingabe'!J18=""),"",IF('Kurs-Eingabe'!J18="",H11,'Kurs-Eingabe'!J18))</f>
        <v/>
      </c>
      <c r="I12" s="2" t="str">
        <f>IF(AND(I11="",'Kurs-Eingabe'!K18=""),"",IF('Kurs-Eingabe'!K18="",I11,'Kurs-Eingabe'!K18))</f>
        <v/>
      </c>
      <c r="J12" s="2" t="str">
        <f>IF(AND(J11="",'Kurs-Eingabe'!L18=""),"",IF('Kurs-Eingabe'!L18="",J11,'Kurs-Eingabe'!L18))</f>
        <v/>
      </c>
      <c r="K12" s="2" t="str">
        <f>IF(AND(K11="",'Kurs-Eingabe'!M18=""),"",IF('Kurs-Eingabe'!M18="",K11,'Kurs-Eingabe'!M18))</f>
        <v/>
      </c>
    </row>
    <row r="13" spans="1:12" x14ac:dyDescent="0.2">
      <c r="A13" s="6"/>
      <c r="B13" s="2">
        <f>IF(AND(B12="",'Kurs-Eingabe'!D19=""),"",IF('Kurs-Eingabe'!D19="",B12,'Kurs-Eingabe'!D19))</f>
        <v>185.98</v>
      </c>
      <c r="C13" s="2">
        <f>IF(AND(C12="",'Kurs-Eingabe'!E19=""),"",IF('Kurs-Eingabe'!E19="",C12,'Kurs-Eingabe'!E19))</f>
        <v>70.38</v>
      </c>
      <c r="D13" s="2" t="str">
        <f>IF(AND(D12="",'Kurs-Eingabe'!F19=""),"",IF('Kurs-Eingabe'!F19="",D12,'Kurs-Eingabe'!F19))</f>
        <v/>
      </c>
      <c r="E13" s="2" t="str">
        <f>IF(AND(E12="",'Kurs-Eingabe'!G19=""),"",IF('Kurs-Eingabe'!G19="",E12,'Kurs-Eingabe'!G19))</f>
        <v/>
      </c>
      <c r="F13" s="2" t="str">
        <f>IF(AND(F12="",'Kurs-Eingabe'!H19=""),"",IF('Kurs-Eingabe'!H19="",F12,'Kurs-Eingabe'!H19))</f>
        <v/>
      </c>
      <c r="G13" s="2" t="str">
        <f>IF(AND(G12="",'Kurs-Eingabe'!I19=""),"",IF('Kurs-Eingabe'!I19="",G12,'Kurs-Eingabe'!I19))</f>
        <v/>
      </c>
      <c r="H13" s="2" t="str">
        <f>IF(AND(H12="",'Kurs-Eingabe'!J19=""),"",IF('Kurs-Eingabe'!J19="",H12,'Kurs-Eingabe'!J19))</f>
        <v/>
      </c>
      <c r="I13" s="2" t="str">
        <f>IF(AND(I12="",'Kurs-Eingabe'!K19=""),"",IF('Kurs-Eingabe'!K19="",I12,'Kurs-Eingabe'!K19))</f>
        <v/>
      </c>
      <c r="J13" s="2" t="str">
        <f>IF(AND(J12="",'Kurs-Eingabe'!L19=""),"",IF('Kurs-Eingabe'!L19="",J12,'Kurs-Eingabe'!L19))</f>
        <v/>
      </c>
      <c r="K13" s="2" t="str">
        <f>IF(AND(K12="",'Kurs-Eingabe'!M19=""),"",IF('Kurs-Eingabe'!M19="",K12,'Kurs-Eingabe'!M19))</f>
        <v/>
      </c>
    </row>
    <row r="14" spans="1:12" x14ac:dyDescent="0.2">
      <c r="A14" s="6"/>
      <c r="B14" s="2">
        <f>IF(AND(B13="",'Kurs-Eingabe'!D20=""),"",IF('Kurs-Eingabe'!D20="",B13,'Kurs-Eingabe'!D20))</f>
        <v>185.98</v>
      </c>
      <c r="C14" s="2">
        <f>IF(AND(C13="",'Kurs-Eingabe'!E20=""),"",IF('Kurs-Eingabe'!E20="",C13,'Kurs-Eingabe'!E20))</f>
        <v>70.38</v>
      </c>
      <c r="D14" s="2" t="str">
        <f>IF(AND(D13="",'Kurs-Eingabe'!F20=""),"",IF('Kurs-Eingabe'!F20="",D13,'Kurs-Eingabe'!F20))</f>
        <v/>
      </c>
      <c r="E14" s="2" t="str">
        <f>IF(AND(E13="",'Kurs-Eingabe'!G20=""),"",IF('Kurs-Eingabe'!G20="",E13,'Kurs-Eingabe'!G20))</f>
        <v/>
      </c>
      <c r="F14" s="2" t="str">
        <f>IF(AND(F13="",'Kurs-Eingabe'!H20=""),"",IF('Kurs-Eingabe'!H20="",F13,'Kurs-Eingabe'!H20))</f>
        <v/>
      </c>
      <c r="G14" s="2" t="str">
        <f>IF(AND(G13="",'Kurs-Eingabe'!I20=""),"",IF('Kurs-Eingabe'!I20="",G13,'Kurs-Eingabe'!I20))</f>
        <v/>
      </c>
      <c r="H14" s="2" t="str">
        <f>IF(AND(H13="",'Kurs-Eingabe'!J20=""),"",IF('Kurs-Eingabe'!J20="",H13,'Kurs-Eingabe'!J20))</f>
        <v/>
      </c>
      <c r="I14" s="2" t="str">
        <f>IF(AND(I13="",'Kurs-Eingabe'!K20=""),"",IF('Kurs-Eingabe'!K20="",I13,'Kurs-Eingabe'!K20))</f>
        <v/>
      </c>
      <c r="J14" s="2" t="str">
        <f>IF(AND(J13="",'Kurs-Eingabe'!L20=""),"",IF('Kurs-Eingabe'!L20="",J13,'Kurs-Eingabe'!L20))</f>
        <v/>
      </c>
      <c r="K14" s="2" t="str">
        <f>IF(AND(K13="",'Kurs-Eingabe'!M20=""),"",IF('Kurs-Eingabe'!M20="",K13,'Kurs-Eingabe'!M20))</f>
        <v/>
      </c>
    </row>
    <row r="15" spans="1:12" x14ac:dyDescent="0.2">
      <c r="A15" s="6"/>
      <c r="B15" s="2">
        <f>IF(AND(B14="",'Kurs-Eingabe'!D21=""),"",IF('Kurs-Eingabe'!D21="",B14,'Kurs-Eingabe'!D21))</f>
        <v>185.98</v>
      </c>
      <c r="C15" s="2">
        <f>IF(AND(C14="",'Kurs-Eingabe'!E21=""),"",IF('Kurs-Eingabe'!E21="",C14,'Kurs-Eingabe'!E21))</f>
        <v>70.38</v>
      </c>
      <c r="D15" s="2" t="str">
        <f>IF(AND(D14="",'Kurs-Eingabe'!F21=""),"",IF('Kurs-Eingabe'!F21="",D14,'Kurs-Eingabe'!F21))</f>
        <v/>
      </c>
      <c r="E15" s="2" t="str">
        <f>IF(AND(E14="",'Kurs-Eingabe'!G21=""),"",IF('Kurs-Eingabe'!G21="",E14,'Kurs-Eingabe'!G21))</f>
        <v/>
      </c>
      <c r="F15" s="2" t="str">
        <f>IF(AND(F14="",'Kurs-Eingabe'!H21=""),"",IF('Kurs-Eingabe'!H21="",F14,'Kurs-Eingabe'!H21))</f>
        <v/>
      </c>
      <c r="G15" s="2" t="str">
        <f>IF(AND(G14="",'Kurs-Eingabe'!I21=""),"",IF('Kurs-Eingabe'!I21="",G14,'Kurs-Eingabe'!I21))</f>
        <v/>
      </c>
      <c r="H15" s="2" t="str">
        <f>IF(AND(H14="",'Kurs-Eingabe'!J21=""),"",IF('Kurs-Eingabe'!J21="",H14,'Kurs-Eingabe'!J21))</f>
        <v/>
      </c>
      <c r="I15" s="2" t="str">
        <f>IF(AND(I14="",'Kurs-Eingabe'!K21=""),"",IF('Kurs-Eingabe'!K21="",I14,'Kurs-Eingabe'!K21))</f>
        <v/>
      </c>
      <c r="J15" s="2" t="str">
        <f>IF(AND(J14="",'Kurs-Eingabe'!L21=""),"",IF('Kurs-Eingabe'!L21="",J14,'Kurs-Eingabe'!L21))</f>
        <v/>
      </c>
      <c r="K15" s="2" t="str">
        <f>IF(AND(K14="",'Kurs-Eingabe'!M21=""),"",IF('Kurs-Eingabe'!M21="",K14,'Kurs-Eingabe'!M21))</f>
        <v/>
      </c>
    </row>
    <row r="16" spans="1:12" x14ac:dyDescent="0.2">
      <c r="A16" s="6"/>
      <c r="B16" s="2">
        <f>IF(AND(B15="",'Kurs-Eingabe'!D22=""),"",IF('Kurs-Eingabe'!D22="",B15,'Kurs-Eingabe'!D22))</f>
        <v>185.98</v>
      </c>
      <c r="C16" s="2">
        <f>IF(AND(C15="",'Kurs-Eingabe'!E22=""),"",IF('Kurs-Eingabe'!E22="",C15,'Kurs-Eingabe'!E22))</f>
        <v>70.38</v>
      </c>
      <c r="D16" s="2" t="str">
        <f>IF(AND(D15="",'Kurs-Eingabe'!F22=""),"",IF('Kurs-Eingabe'!F22="",D15,'Kurs-Eingabe'!F22))</f>
        <v/>
      </c>
      <c r="E16" s="2" t="str">
        <f>IF(AND(E15="",'Kurs-Eingabe'!G22=""),"",IF('Kurs-Eingabe'!G22="",E15,'Kurs-Eingabe'!G22))</f>
        <v/>
      </c>
      <c r="F16" s="2" t="str">
        <f>IF(AND(F15="",'Kurs-Eingabe'!H22=""),"",IF('Kurs-Eingabe'!H22="",F15,'Kurs-Eingabe'!H22))</f>
        <v/>
      </c>
      <c r="G16" s="2" t="str">
        <f>IF(AND(G15="",'Kurs-Eingabe'!I22=""),"",IF('Kurs-Eingabe'!I22="",G15,'Kurs-Eingabe'!I22))</f>
        <v/>
      </c>
      <c r="H16" s="2" t="str">
        <f>IF(AND(H15="",'Kurs-Eingabe'!J22=""),"",IF('Kurs-Eingabe'!J22="",H15,'Kurs-Eingabe'!J22))</f>
        <v/>
      </c>
      <c r="I16" s="2" t="str">
        <f>IF(AND(I15="",'Kurs-Eingabe'!K22=""),"",IF('Kurs-Eingabe'!K22="",I15,'Kurs-Eingabe'!K22))</f>
        <v/>
      </c>
      <c r="J16" s="2" t="str">
        <f>IF(AND(J15="",'Kurs-Eingabe'!L22=""),"",IF('Kurs-Eingabe'!L22="",J15,'Kurs-Eingabe'!L22))</f>
        <v/>
      </c>
      <c r="K16" s="2" t="str">
        <f>IF(AND(K15="",'Kurs-Eingabe'!M22=""),"",IF('Kurs-Eingabe'!M22="",K15,'Kurs-Eingabe'!M22))</f>
        <v/>
      </c>
    </row>
    <row r="17" spans="1:11" x14ac:dyDescent="0.2">
      <c r="A17" s="6"/>
      <c r="B17" s="2">
        <f>IF(AND(B16="",'Kurs-Eingabe'!D23=""),"",IF('Kurs-Eingabe'!D23="",B16,'Kurs-Eingabe'!D23))</f>
        <v>185.98</v>
      </c>
      <c r="C17" s="2">
        <f>IF(AND(C16="",'Kurs-Eingabe'!E23=""),"",IF('Kurs-Eingabe'!E23="",C16,'Kurs-Eingabe'!E23))</f>
        <v>70.38</v>
      </c>
      <c r="D17" s="2" t="str">
        <f>IF(AND(D16="",'Kurs-Eingabe'!F23=""),"",IF('Kurs-Eingabe'!F23="",D16,'Kurs-Eingabe'!F23))</f>
        <v/>
      </c>
      <c r="E17" s="2" t="str">
        <f>IF(AND(E16="",'Kurs-Eingabe'!G23=""),"",IF('Kurs-Eingabe'!G23="",E16,'Kurs-Eingabe'!G23))</f>
        <v/>
      </c>
      <c r="F17" s="2" t="str">
        <f>IF(AND(F16="",'Kurs-Eingabe'!H23=""),"",IF('Kurs-Eingabe'!H23="",F16,'Kurs-Eingabe'!H23))</f>
        <v/>
      </c>
      <c r="G17" s="2" t="str">
        <f>IF(AND(G16="",'Kurs-Eingabe'!I23=""),"",IF('Kurs-Eingabe'!I23="",G16,'Kurs-Eingabe'!I23))</f>
        <v/>
      </c>
      <c r="H17" s="2" t="str">
        <f>IF(AND(H16="",'Kurs-Eingabe'!J23=""),"",IF('Kurs-Eingabe'!J23="",H16,'Kurs-Eingabe'!J23))</f>
        <v/>
      </c>
      <c r="I17" s="2" t="str">
        <f>IF(AND(I16="",'Kurs-Eingabe'!K23=""),"",IF('Kurs-Eingabe'!K23="",I16,'Kurs-Eingabe'!K23))</f>
        <v/>
      </c>
      <c r="J17" s="2" t="str">
        <f>IF(AND(J16="",'Kurs-Eingabe'!L23=""),"",IF('Kurs-Eingabe'!L23="",J16,'Kurs-Eingabe'!L23))</f>
        <v/>
      </c>
      <c r="K17" s="2" t="str">
        <f>IF(AND(K16="",'Kurs-Eingabe'!M23=""),"",IF('Kurs-Eingabe'!M23="",K16,'Kurs-Eingabe'!M23))</f>
        <v/>
      </c>
    </row>
    <row r="18" spans="1:11" x14ac:dyDescent="0.2">
      <c r="A18" s="6"/>
      <c r="B18" s="2">
        <f>IF(AND(B17="",'Kurs-Eingabe'!D24=""),"",IF('Kurs-Eingabe'!D24="",B17,'Kurs-Eingabe'!D24))</f>
        <v>185.98</v>
      </c>
      <c r="C18" s="2">
        <f>IF(AND(C17="",'Kurs-Eingabe'!E24=""),"",IF('Kurs-Eingabe'!E24="",C17,'Kurs-Eingabe'!E24))</f>
        <v>70.38</v>
      </c>
      <c r="D18" s="2" t="str">
        <f>IF(AND(D17="",'Kurs-Eingabe'!F24=""),"",IF('Kurs-Eingabe'!F24="",D17,'Kurs-Eingabe'!F24))</f>
        <v/>
      </c>
      <c r="E18" s="2" t="str">
        <f>IF(AND(E17="",'Kurs-Eingabe'!G24=""),"",IF('Kurs-Eingabe'!G24="",E17,'Kurs-Eingabe'!G24))</f>
        <v/>
      </c>
      <c r="F18" s="2" t="str">
        <f>IF(AND(F17="",'Kurs-Eingabe'!H24=""),"",IF('Kurs-Eingabe'!H24="",F17,'Kurs-Eingabe'!H24))</f>
        <v/>
      </c>
      <c r="G18" s="2" t="str">
        <f>IF(AND(G17="",'Kurs-Eingabe'!I24=""),"",IF('Kurs-Eingabe'!I24="",G17,'Kurs-Eingabe'!I24))</f>
        <v/>
      </c>
      <c r="H18" s="2" t="str">
        <f>IF(AND(H17="",'Kurs-Eingabe'!J24=""),"",IF('Kurs-Eingabe'!J24="",H17,'Kurs-Eingabe'!J24))</f>
        <v/>
      </c>
      <c r="I18" s="2" t="str">
        <f>IF(AND(I17="",'Kurs-Eingabe'!K24=""),"",IF('Kurs-Eingabe'!K24="",I17,'Kurs-Eingabe'!K24))</f>
        <v/>
      </c>
      <c r="J18" s="2" t="str">
        <f>IF(AND(J17="",'Kurs-Eingabe'!L24=""),"",IF('Kurs-Eingabe'!L24="",J17,'Kurs-Eingabe'!L24))</f>
        <v/>
      </c>
      <c r="K18" s="2" t="str">
        <f>IF(AND(K17="",'Kurs-Eingabe'!M24=""),"",IF('Kurs-Eingabe'!M24="",K17,'Kurs-Eingabe'!M24))</f>
        <v/>
      </c>
    </row>
    <row r="19" spans="1:11" x14ac:dyDescent="0.2">
      <c r="A19" s="6"/>
      <c r="B19" s="2">
        <f>IF(AND(B18="",'Kurs-Eingabe'!D25=""),"",IF('Kurs-Eingabe'!D25="",B18,'Kurs-Eingabe'!D25))</f>
        <v>185.98</v>
      </c>
      <c r="C19" s="2">
        <f>IF(AND(C18="",'Kurs-Eingabe'!E25=""),"",IF('Kurs-Eingabe'!E25="",C18,'Kurs-Eingabe'!E25))</f>
        <v>70.38</v>
      </c>
      <c r="D19" s="2" t="str">
        <f>IF(AND(D18="",'Kurs-Eingabe'!F25=""),"",IF('Kurs-Eingabe'!F25="",D18,'Kurs-Eingabe'!F25))</f>
        <v/>
      </c>
      <c r="E19" s="2" t="str">
        <f>IF(AND(E18="",'Kurs-Eingabe'!G25=""),"",IF('Kurs-Eingabe'!G25="",E18,'Kurs-Eingabe'!G25))</f>
        <v/>
      </c>
      <c r="F19" s="2" t="str">
        <f>IF(AND(F18="",'Kurs-Eingabe'!H25=""),"",IF('Kurs-Eingabe'!H25="",F18,'Kurs-Eingabe'!H25))</f>
        <v/>
      </c>
      <c r="G19" s="2" t="str">
        <f>IF(AND(G18="",'Kurs-Eingabe'!I25=""),"",IF('Kurs-Eingabe'!I25="",G18,'Kurs-Eingabe'!I25))</f>
        <v/>
      </c>
      <c r="H19" s="2" t="str">
        <f>IF(AND(H18="",'Kurs-Eingabe'!J25=""),"",IF('Kurs-Eingabe'!J25="",H18,'Kurs-Eingabe'!J25))</f>
        <v/>
      </c>
      <c r="I19" s="2" t="str">
        <f>IF(AND(I18="",'Kurs-Eingabe'!K25=""),"",IF('Kurs-Eingabe'!K25="",I18,'Kurs-Eingabe'!K25))</f>
        <v/>
      </c>
      <c r="J19" s="2" t="str">
        <f>IF(AND(J18="",'Kurs-Eingabe'!L25=""),"",IF('Kurs-Eingabe'!L25="",J18,'Kurs-Eingabe'!L25))</f>
        <v/>
      </c>
      <c r="K19" s="2" t="str">
        <f>IF(AND(K18="",'Kurs-Eingabe'!M25=""),"",IF('Kurs-Eingabe'!M25="",K18,'Kurs-Eingabe'!M25))</f>
        <v/>
      </c>
    </row>
    <row r="20" spans="1:11" x14ac:dyDescent="0.2">
      <c r="A20" s="6"/>
      <c r="B20" s="2">
        <f>IF(AND(B19="",'Kurs-Eingabe'!D26=""),"",IF('Kurs-Eingabe'!D26="",B19,'Kurs-Eingabe'!D26))</f>
        <v>185.98</v>
      </c>
      <c r="C20" s="2">
        <f>IF(AND(C19="",'Kurs-Eingabe'!E26=""),"",IF('Kurs-Eingabe'!E26="",C19,'Kurs-Eingabe'!E26))</f>
        <v>70.38</v>
      </c>
      <c r="D20" s="2" t="str">
        <f>IF(AND(D19="",'Kurs-Eingabe'!F26=""),"",IF('Kurs-Eingabe'!F26="",D19,'Kurs-Eingabe'!F26))</f>
        <v/>
      </c>
      <c r="E20" s="2" t="str">
        <f>IF(AND(E19="",'Kurs-Eingabe'!G26=""),"",IF('Kurs-Eingabe'!G26="",E19,'Kurs-Eingabe'!G26))</f>
        <v/>
      </c>
      <c r="F20" s="2" t="str">
        <f>IF(AND(F19="",'Kurs-Eingabe'!H26=""),"",IF('Kurs-Eingabe'!H26="",F19,'Kurs-Eingabe'!H26))</f>
        <v/>
      </c>
      <c r="G20" s="2" t="str">
        <f>IF(AND(G19="",'Kurs-Eingabe'!I26=""),"",IF('Kurs-Eingabe'!I26="",G19,'Kurs-Eingabe'!I26))</f>
        <v/>
      </c>
      <c r="H20" s="2" t="str">
        <f>IF(AND(H19="",'Kurs-Eingabe'!J26=""),"",IF('Kurs-Eingabe'!J26="",H19,'Kurs-Eingabe'!J26))</f>
        <v/>
      </c>
      <c r="I20" s="2" t="str">
        <f>IF(AND(I19="",'Kurs-Eingabe'!K26=""),"",IF('Kurs-Eingabe'!K26="",I19,'Kurs-Eingabe'!K26))</f>
        <v/>
      </c>
      <c r="J20" s="2" t="str">
        <f>IF(AND(J19="",'Kurs-Eingabe'!L26=""),"",IF('Kurs-Eingabe'!L26="",J19,'Kurs-Eingabe'!L26))</f>
        <v/>
      </c>
      <c r="K20" s="2" t="str">
        <f>IF(AND(K19="",'Kurs-Eingabe'!M26=""),"",IF('Kurs-Eingabe'!M26="",K19,'Kurs-Eingabe'!M26))</f>
        <v/>
      </c>
    </row>
    <row r="21" spans="1:11" x14ac:dyDescent="0.2">
      <c r="A21" s="6"/>
      <c r="B21" s="2">
        <f>IF(AND(B20="",'Kurs-Eingabe'!D27=""),"",IF('Kurs-Eingabe'!D27="",B20,'Kurs-Eingabe'!D27))</f>
        <v>185.98</v>
      </c>
      <c r="C21" s="2">
        <f>IF(AND(C20="",'Kurs-Eingabe'!E27=""),"",IF('Kurs-Eingabe'!E27="",C20,'Kurs-Eingabe'!E27))</f>
        <v>70.38</v>
      </c>
      <c r="D21" s="2" t="str">
        <f>IF(AND(D20="",'Kurs-Eingabe'!F27=""),"",IF('Kurs-Eingabe'!F27="",D20,'Kurs-Eingabe'!F27))</f>
        <v/>
      </c>
      <c r="E21" s="2" t="str">
        <f>IF(AND(E20="",'Kurs-Eingabe'!G27=""),"",IF('Kurs-Eingabe'!G27="",E20,'Kurs-Eingabe'!G27))</f>
        <v/>
      </c>
      <c r="F21" s="2" t="str">
        <f>IF(AND(F20="",'Kurs-Eingabe'!H27=""),"",IF('Kurs-Eingabe'!H27="",F20,'Kurs-Eingabe'!H27))</f>
        <v/>
      </c>
      <c r="G21" s="2" t="str">
        <f>IF(AND(G20="",'Kurs-Eingabe'!I27=""),"",IF('Kurs-Eingabe'!I27="",G20,'Kurs-Eingabe'!I27))</f>
        <v/>
      </c>
      <c r="H21" s="2" t="str">
        <f>IF(AND(H20="",'Kurs-Eingabe'!J27=""),"",IF('Kurs-Eingabe'!J27="",H20,'Kurs-Eingabe'!J27))</f>
        <v/>
      </c>
      <c r="I21" s="2" t="str">
        <f>IF(AND(I20="",'Kurs-Eingabe'!K27=""),"",IF('Kurs-Eingabe'!K27="",I20,'Kurs-Eingabe'!K27))</f>
        <v/>
      </c>
      <c r="J21" s="2" t="str">
        <f>IF(AND(J20="",'Kurs-Eingabe'!L27=""),"",IF('Kurs-Eingabe'!L27="",J20,'Kurs-Eingabe'!L27))</f>
        <v/>
      </c>
      <c r="K21" s="2" t="str">
        <f>IF(AND(K20="",'Kurs-Eingabe'!M27=""),"",IF('Kurs-Eingabe'!M27="",K20,'Kurs-Eingabe'!M27))</f>
        <v/>
      </c>
    </row>
    <row r="22" spans="1:11" x14ac:dyDescent="0.2">
      <c r="A22" s="6"/>
      <c r="B22" s="2">
        <f>IF(AND(B21="",'Kurs-Eingabe'!D28=""),"",IF('Kurs-Eingabe'!D28="",B21,'Kurs-Eingabe'!D28))</f>
        <v>185.98</v>
      </c>
      <c r="C22" s="2">
        <f>IF(AND(C21="",'Kurs-Eingabe'!E28=""),"",IF('Kurs-Eingabe'!E28="",C21,'Kurs-Eingabe'!E28))</f>
        <v>70.38</v>
      </c>
      <c r="D22" s="2" t="str">
        <f>IF(AND(D21="",'Kurs-Eingabe'!F28=""),"",IF('Kurs-Eingabe'!F28="",D21,'Kurs-Eingabe'!F28))</f>
        <v/>
      </c>
      <c r="E22" s="2" t="str">
        <f>IF(AND(E21="",'Kurs-Eingabe'!G28=""),"",IF('Kurs-Eingabe'!G28="",E21,'Kurs-Eingabe'!G28))</f>
        <v/>
      </c>
      <c r="F22" s="2" t="str">
        <f>IF(AND(F21="",'Kurs-Eingabe'!H28=""),"",IF('Kurs-Eingabe'!H28="",F21,'Kurs-Eingabe'!H28))</f>
        <v/>
      </c>
      <c r="G22" s="2" t="str">
        <f>IF(AND(G21="",'Kurs-Eingabe'!I28=""),"",IF('Kurs-Eingabe'!I28="",G21,'Kurs-Eingabe'!I28))</f>
        <v/>
      </c>
      <c r="H22" s="2" t="str">
        <f>IF(AND(H21="",'Kurs-Eingabe'!J28=""),"",IF('Kurs-Eingabe'!J28="",H21,'Kurs-Eingabe'!J28))</f>
        <v/>
      </c>
      <c r="I22" s="2" t="str">
        <f>IF(AND(I21="",'Kurs-Eingabe'!K28=""),"",IF('Kurs-Eingabe'!K28="",I21,'Kurs-Eingabe'!K28))</f>
        <v/>
      </c>
      <c r="J22" s="2" t="str">
        <f>IF(AND(J21="",'Kurs-Eingabe'!L28=""),"",IF('Kurs-Eingabe'!L28="",J21,'Kurs-Eingabe'!L28))</f>
        <v/>
      </c>
      <c r="K22" s="2" t="str">
        <f>IF(AND(K21="",'Kurs-Eingabe'!M28=""),"",IF('Kurs-Eingabe'!M28="",K21,'Kurs-Eingabe'!M28))</f>
        <v/>
      </c>
    </row>
    <row r="23" spans="1:11" x14ac:dyDescent="0.2">
      <c r="A23" s="6"/>
      <c r="B23" s="2">
        <f>IF(AND(B22="",'Kurs-Eingabe'!D29=""),"",IF('Kurs-Eingabe'!D29="",B22,'Kurs-Eingabe'!D29))</f>
        <v>185.98</v>
      </c>
      <c r="C23" s="2">
        <f>IF(AND(C22="",'Kurs-Eingabe'!E29=""),"",IF('Kurs-Eingabe'!E29="",C22,'Kurs-Eingabe'!E29))</f>
        <v>70.38</v>
      </c>
      <c r="D23" s="2" t="str">
        <f>IF(AND(D22="",'Kurs-Eingabe'!F29=""),"",IF('Kurs-Eingabe'!F29="",D22,'Kurs-Eingabe'!F29))</f>
        <v/>
      </c>
      <c r="E23" s="2" t="str">
        <f>IF(AND(E22="",'Kurs-Eingabe'!G29=""),"",IF('Kurs-Eingabe'!G29="",E22,'Kurs-Eingabe'!G29))</f>
        <v/>
      </c>
      <c r="F23" s="2" t="str">
        <f>IF(AND(F22="",'Kurs-Eingabe'!H29=""),"",IF('Kurs-Eingabe'!H29="",F22,'Kurs-Eingabe'!H29))</f>
        <v/>
      </c>
      <c r="G23" s="2" t="str">
        <f>IF(AND(G22="",'Kurs-Eingabe'!I29=""),"",IF('Kurs-Eingabe'!I29="",G22,'Kurs-Eingabe'!I29))</f>
        <v/>
      </c>
      <c r="H23" s="2" t="str">
        <f>IF(AND(H22="",'Kurs-Eingabe'!J29=""),"",IF('Kurs-Eingabe'!J29="",H22,'Kurs-Eingabe'!J29))</f>
        <v/>
      </c>
      <c r="I23" s="2" t="str">
        <f>IF(AND(I22="",'Kurs-Eingabe'!K29=""),"",IF('Kurs-Eingabe'!K29="",I22,'Kurs-Eingabe'!K29))</f>
        <v/>
      </c>
      <c r="J23" s="2" t="str">
        <f>IF(AND(J22="",'Kurs-Eingabe'!L29=""),"",IF('Kurs-Eingabe'!L29="",J22,'Kurs-Eingabe'!L29))</f>
        <v/>
      </c>
      <c r="K23" s="2" t="str">
        <f>IF(AND(K22="",'Kurs-Eingabe'!M29=""),"",IF('Kurs-Eingabe'!M29="",K22,'Kurs-Eingabe'!M29))</f>
        <v/>
      </c>
    </row>
    <row r="24" spans="1:11" x14ac:dyDescent="0.2">
      <c r="A24" s="5"/>
      <c r="B24" s="2">
        <f>IF(AND(B23="",'Kurs-Eingabe'!D30=""),"",IF('Kurs-Eingabe'!D30="",B23,'Kurs-Eingabe'!D30))</f>
        <v>185.98</v>
      </c>
      <c r="C24" s="2">
        <f>IF(AND(C23="",'Kurs-Eingabe'!E30=""),"",IF('Kurs-Eingabe'!E30="",C23,'Kurs-Eingabe'!E30))</f>
        <v>70.38</v>
      </c>
      <c r="D24" s="2" t="str">
        <f>IF(AND(D23="",'Kurs-Eingabe'!F30=""),"",IF('Kurs-Eingabe'!F30="",D23,'Kurs-Eingabe'!F30))</f>
        <v/>
      </c>
      <c r="E24" s="2" t="str">
        <f>IF(AND(E23="",'Kurs-Eingabe'!G30=""),"",IF('Kurs-Eingabe'!G30="",E23,'Kurs-Eingabe'!G30))</f>
        <v/>
      </c>
      <c r="F24" s="2" t="str">
        <f>IF(AND(F23="",'Kurs-Eingabe'!H30=""),"",IF('Kurs-Eingabe'!H30="",F23,'Kurs-Eingabe'!H30))</f>
        <v/>
      </c>
      <c r="G24" s="2" t="str">
        <f>IF(AND(G23="",'Kurs-Eingabe'!I30=""),"",IF('Kurs-Eingabe'!I30="",G23,'Kurs-Eingabe'!I30))</f>
        <v/>
      </c>
      <c r="H24" s="2" t="str">
        <f>IF(AND(H23="",'Kurs-Eingabe'!J30=""),"",IF('Kurs-Eingabe'!J30="",H23,'Kurs-Eingabe'!J30))</f>
        <v/>
      </c>
      <c r="I24" s="2" t="str">
        <f>IF(AND(I23="",'Kurs-Eingabe'!K30=""),"",IF('Kurs-Eingabe'!K30="",I23,'Kurs-Eingabe'!K30))</f>
        <v/>
      </c>
      <c r="J24" s="2" t="str">
        <f>IF(AND(J23="",'Kurs-Eingabe'!L30=""),"",IF('Kurs-Eingabe'!L30="",J23,'Kurs-Eingabe'!L30))</f>
        <v/>
      </c>
      <c r="K24" s="2" t="str">
        <f>IF(AND(K23="",'Kurs-Eingabe'!M30=""),"",IF('Kurs-Eingabe'!M30="",K23,'Kurs-Eingabe'!M30))</f>
        <v/>
      </c>
    </row>
    <row r="25" spans="1:11" x14ac:dyDescent="0.2">
      <c r="A25" s="5"/>
      <c r="B25" s="2">
        <f>IF(AND(B24="",'Kurs-Eingabe'!D31=""),"",IF('Kurs-Eingabe'!D31="",B24,'Kurs-Eingabe'!D31))</f>
        <v>185.98</v>
      </c>
      <c r="C25" s="2">
        <f>IF(AND(C24="",'Kurs-Eingabe'!E31=""),"",IF('Kurs-Eingabe'!E31="",C24,'Kurs-Eingabe'!E31))</f>
        <v>70.38</v>
      </c>
      <c r="D25" s="2" t="str">
        <f>IF(AND(D24="",'Kurs-Eingabe'!F31=""),"",IF('Kurs-Eingabe'!F31="",D24,'Kurs-Eingabe'!F31))</f>
        <v/>
      </c>
      <c r="E25" s="2" t="str">
        <f>IF(AND(E24="",'Kurs-Eingabe'!G31=""),"",IF('Kurs-Eingabe'!G31="",E24,'Kurs-Eingabe'!G31))</f>
        <v/>
      </c>
      <c r="F25" s="2" t="str">
        <f>IF(AND(F24="",'Kurs-Eingabe'!H31=""),"",IF('Kurs-Eingabe'!H31="",F24,'Kurs-Eingabe'!H31))</f>
        <v/>
      </c>
      <c r="G25" s="2" t="str">
        <f>IF(AND(G24="",'Kurs-Eingabe'!I31=""),"",IF('Kurs-Eingabe'!I31="",G24,'Kurs-Eingabe'!I31))</f>
        <v/>
      </c>
      <c r="H25" s="2" t="str">
        <f>IF(AND(H24="",'Kurs-Eingabe'!J31=""),"",IF('Kurs-Eingabe'!J31="",H24,'Kurs-Eingabe'!J31))</f>
        <v/>
      </c>
      <c r="I25" s="2" t="str">
        <f>IF(AND(I24="",'Kurs-Eingabe'!K31=""),"",IF('Kurs-Eingabe'!K31="",I24,'Kurs-Eingabe'!K31))</f>
        <v/>
      </c>
      <c r="J25" s="2" t="str">
        <f>IF(AND(J24="",'Kurs-Eingabe'!L31=""),"",IF('Kurs-Eingabe'!L31="",J24,'Kurs-Eingabe'!L31))</f>
        <v/>
      </c>
      <c r="K25" s="2" t="str">
        <f>IF(AND(K24="",'Kurs-Eingabe'!M31=""),"",IF('Kurs-Eingabe'!M31="",K24,'Kurs-Eingabe'!M31))</f>
        <v/>
      </c>
    </row>
    <row r="26" spans="1:11" x14ac:dyDescent="0.2">
      <c r="A26" s="5"/>
      <c r="B26" s="2">
        <f>IF(AND(B25="",'Kurs-Eingabe'!D32=""),"",IF('Kurs-Eingabe'!D32="",B25,'Kurs-Eingabe'!D32))</f>
        <v>185.98</v>
      </c>
      <c r="C26" s="2">
        <f>IF(AND(C25="",'Kurs-Eingabe'!E32=""),"",IF('Kurs-Eingabe'!E32="",C25,'Kurs-Eingabe'!E32))</f>
        <v>70.38</v>
      </c>
      <c r="D26" s="2" t="str">
        <f>IF(AND(D25="",'Kurs-Eingabe'!F32=""),"",IF('Kurs-Eingabe'!F32="",D25,'Kurs-Eingabe'!F32))</f>
        <v/>
      </c>
      <c r="E26" s="2" t="str">
        <f>IF(AND(E25="",'Kurs-Eingabe'!G32=""),"",IF('Kurs-Eingabe'!G32="",E25,'Kurs-Eingabe'!G32))</f>
        <v/>
      </c>
      <c r="F26" s="2" t="str">
        <f>IF(AND(F25="",'Kurs-Eingabe'!H32=""),"",IF('Kurs-Eingabe'!H32="",F25,'Kurs-Eingabe'!H32))</f>
        <v/>
      </c>
      <c r="G26" s="2" t="str">
        <f>IF(AND(G25="",'Kurs-Eingabe'!I32=""),"",IF('Kurs-Eingabe'!I32="",G25,'Kurs-Eingabe'!I32))</f>
        <v/>
      </c>
      <c r="H26" s="2" t="str">
        <f>IF(AND(H25="",'Kurs-Eingabe'!J32=""),"",IF('Kurs-Eingabe'!J32="",H25,'Kurs-Eingabe'!J32))</f>
        <v/>
      </c>
      <c r="I26" s="2" t="str">
        <f>IF(AND(I25="",'Kurs-Eingabe'!K32=""),"",IF('Kurs-Eingabe'!K32="",I25,'Kurs-Eingabe'!K32))</f>
        <v/>
      </c>
      <c r="J26" s="2" t="str">
        <f>IF(AND(J25="",'Kurs-Eingabe'!L32=""),"",IF('Kurs-Eingabe'!L32="",J25,'Kurs-Eingabe'!L32))</f>
        <v/>
      </c>
      <c r="K26" s="2" t="str">
        <f>IF(AND(K25="",'Kurs-Eingabe'!M32=""),"",IF('Kurs-Eingabe'!M32="",K25,'Kurs-Eingabe'!M32))</f>
        <v/>
      </c>
    </row>
    <row r="27" spans="1:11" x14ac:dyDescent="0.2">
      <c r="A27" s="5"/>
      <c r="B27" s="2">
        <f>IF(AND(B26="",'Kurs-Eingabe'!D33=""),"",IF('Kurs-Eingabe'!D33="",B26,'Kurs-Eingabe'!D33))</f>
        <v>185.98</v>
      </c>
      <c r="C27" s="2">
        <f>IF(AND(C26="",'Kurs-Eingabe'!E33=""),"",IF('Kurs-Eingabe'!E33="",C26,'Kurs-Eingabe'!E33))</f>
        <v>70.38</v>
      </c>
      <c r="D27" s="2" t="str">
        <f>IF(AND(D26="",'Kurs-Eingabe'!F33=""),"",IF('Kurs-Eingabe'!F33="",D26,'Kurs-Eingabe'!F33))</f>
        <v/>
      </c>
      <c r="E27" s="2" t="str">
        <f>IF(AND(E26="",'Kurs-Eingabe'!G33=""),"",IF('Kurs-Eingabe'!G33="",E26,'Kurs-Eingabe'!G33))</f>
        <v/>
      </c>
      <c r="F27" s="2" t="str">
        <f>IF(AND(F26="",'Kurs-Eingabe'!H33=""),"",IF('Kurs-Eingabe'!H33="",F26,'Kurs-Eingabe'!H33))</f>
        <v/>
      </c>
      <c r="G27" s="2" t="str">
        <f>IF(AND(G26="",'Kurs-Eingabe'!I33=""),"",IF('Kurs-Eingabe'!I33="",G26,'Kurs-Eingabe'!I33))</f>
        <v/>
      </c>
      <c r="H27" s="2" t="str">
        <f>IF(AND(H26="",'Kurs-Eingabe'!J33=""),"",IF('Kurs-Eingabe'!J33="",H26,'Kurs-Eingabe'!J33))</f>
        <v/>
      </c>
      <c r="I27" s="2" t="str">
        <f>IF(AND(I26="",'Kurs-Eingabe'!K33=""),"",IF('Kurs-Eingabe'!K33="",I26,'Kurs-Eingabe'!K33))</f>
        <v/>
      </c>
      <c r="J27" s="2" t="str">
        <f>IF(AND(J26="",'Kurs-Eingabe'!L33=""),"",IF('Kurs-Eingabe'!L33="",J26,'Kurs-Eingabe'!L33))</f>
        <v/>
      </c>
      <c r="K27" s="2" t="str">
        <f>IF(AND(K26="",'Kurs-Eingabe'!M33=""),"",IF('Kurs-Eingabe'!M33="",K26,'Kurs-Eingabe'!M33))</f>
        <v/>
      </c>
    </row>
    <row r="28" spans="1:11" x14ac:dyDescent="0.2">
      <c r="A28" s="5"/>
      <c r="B28" s="2">
        <f>IF(AND(B27="",'Kurs-Eingabe'!D34=""),"",IF('Kurs-Eingabe'!D34="",B27,'Kurs-Eingabe'!D34))</f>
        <v>185.98</v>
      </c>
      <c r="C28" s="2">
        <f>IF(AND(C27="",'Kurs-Eingabe'!E34=""),"",IF('Kurs-Eingabe'!E34="",C27,'Kurs-Eingabe'!E34))</f>
        <v>70.38</v>
      </c>
      <c r="D28" s="2" t="str">
        <f>IF(AND(D27="",'Kurs-Eingabe'!F34=""),"",IF('Kurs-Eingabe'!F34="",D27,'Kurs-Eingabe'!F34))</f>
        <v/>
      </c>
      <c r="E28" s="2" t="str">
        <f>IF(AND(E27="",'Kurs-Eingabe'!G34=""),"",IF('Kurs-Eingabe'!G34="",E27,'Kurs-Eingabe'!G34))</f>
        <v/>
      </c>
      <c r="F28" s="2" t="str">
        <f>IF(AND(F27="",'Kurs-Eingabe'!H34=""),"",IF('Kurs-Eingabe'!H34="",F27,'Kurs-Eingabe'!H34))</f>
        <v/>
      </c>
      <c r="G28" s="2" t="str">
        <f>IF(AND(G27="",'Kurs-Eingabe'!I34=""),"",IF('Kurs-Eingabe'!I34="",G27,'Kurs-Eingabe'!I34))</f>
        <v/>
      </c>
      <c r="H28" s="2" t="str">
        <f>IF(AND(H27="",'Kurs-Eingabe'!J34=""),"",IF('Kurs-Eingabe'!J34="",H27,'Kurs-Eingabe'!J34))</f>
        <v/>
      </c>
      <c r="I28" s="2" t="str">
        <f>IF(AND(I27="",'Kurs-Eingabe'!K34=""),"",IF('Kurs-Eingabe'!K34="",I27,'Kurs-Eingabe'!K34))</f>
        <v/>
      </c>
      <c r="J28" s="2" t="str">
        <f>IF(AND(J27="",'Kurs-Eingabe'!L34=""),"",IF('Kurs-Eingabe'!L34="",J27,'Kurs-Eingabe'!L34))</f>
        <v/>
      </c>
      <c r="K28" s="2" t="str">
        <f>IF(AND(K27="",'Kurs-Eingabe'!M34=""),"",IF('Kurs-Eingabe'!M34="",K27,'Kurs-Eingabe'!M34))</f>
        <v/>
      </c>
    </row>
    <row r="29" spans="1:11" x14ac:dyDescent="0.2">
      <c r="A29" s="5"/>
      <c r="B29" s="2">
        <f>IF(AND(B28="",'Kurs-Eingabe'!D35=""),"",IF('Kurs-Eingabe'!D35="",B28,'Kurs-Eingabe'!D35))</f>
        <v>185.98</v>
      </c>
      <c r="C29" s="2">
        <f>IF(AND(C28="",'Kurs-Eingabe'!E35=""),"",IF('Kurs-Eingabe'!E35="",C28,'Kurs-Eingabe'!E35))</f>
        <v>70.38</v>
      </c>
      <c r="D29" s="2" t="str">
        <f>IF(AND(D28="",'Kurs-Eingabe'!F35=""),"",IF('Kurs-Eingabe'!F35="",D28,'Kurs-Eingabe'!F35))</f>
        <v/>
      </c>
      <c r="E29" s="2" t="str">
        <f>IF(AND(E28="",'Kurs-Eingabe'!G35=""),"",IF('Kurs-Eingabe'!G35="",E28,'Kurs-Eingabe'!G35))</f>
        <v/>
      </c>
      <c r="F29" s="2" t="str">
        <f>IF(AND(F28="",'Kurs-Eingabe'!H35=""),"",IF('Kurs-Eingabe'!H35="",F28,'Kurs-Eingabe'!H35))</f>
        <v/>
      </c>
      <c r="G29" s="2" t="str">
        <f>IF(AND(G28="",'Kurs-Eingabe'!I35=""),"",IF('Kurs-Eingabe'!I35="",G28,'Kurs-Eingabe'!I35))</f>
        <v/>
      </c>
      <c r="H29" s="2" t="str">
        <f>IF(AND(H28="",'Kurs-Eingabe'!J35=""),"",IF('Kurs-Eingabe'!J35="",H28,'Kurs-Eingabe'!J35))</f>
        <v/>
      </c>
      <c r="I29" s="2" t="str">
        <f>IF(AND(I28="",'Kurs-Eingabe'!K35=""),"",IF('Kurs-Eingabe'!K35="",I28,'Kurs-Eingabe'!K35))</f>
        <v/>
      </c>
      <c r="J29" s="2" t="str">
        <f>IF(AND(J28="",'Kurs-Eingabe'!L35=""),"",IF('Kurs-Eingabe'!L35="",J28,'Kurs-Eingabe'!L35))</f>
        <v/>
      </c>
      <c r="K29" s="2" t="str">
        <f>IF(AND(K28="",'Kurs-Eingabe'!M35=""),"",IF('Kurs-Eingabe'!M35="",K28,'Kurs-Eingabe'!M35))</f>
        <v/>
      </c>
    </row>
    <row r="30" spans="1:11" x14ac:dyDescent="0.2">
      <c r="A30" s="5"/>
      <c r="B30" s="2">
        <f>IF(AND(B29="",'Kurs-Eingabe'!D36=""),"",IF('Kurs-Eingabe'!D36="",B29,'Kurs-Eingabe'!D36))</f>
        <v>185.98</v>
      </c>
      <c r="C30" s="2">
        <f>IF(AND(C29="",'Kurs-Eingabe'!E36=""),"",IF('Kurs-Eingabe'!E36="",C29,'Kurs-Eingabe'!E36))</f>
        <v>70.38</v>
      </c>
      <c r="D30" s="2" t="str">
        <f>IF(AND(D29="",'Kurs-Eingabe'!F36=""),"",IF('Kurs-Eingabe'!F36="",D29,'Kurs-Eingabe'!F36))</f>
        <v/>
      </c>
      <c r="E30" s="2" t="str">
        <f>IF(AND(E29="",'Kurs-Eingabe'!G36=""),"",IF('Kurs-Eingabe'!G36="",E29,'Kurs-Eingabe'!G36))</f>
        <v/>
      </c>
      <c r="F30" s="2" t="str">
        <f>IF(AND(F29="",'Kurs-Eingabe'!H36=""),"",IF('Kurs-Eingabe'!H36="",F29,'Kurs-Eingabe'!H36))</f>
        <v/>
      </c>
      <c r="G30" s="2" t="str">
        <f>IF(AND(G29="",'Kurs-Eingabe'!I36=""),"",IF('Kurs-Eingabe'!I36="",G29,'Kurs-Eingabe'!I36))</f>
        <v/>
      </c>
      <c r="H30" s="2" t="str">
        <f>IF(AND(H29="",'Kurs-Eingabe'!J36=""),"",IF('Kurs-Eingabe'!J36="",H29,'Kurs-Eingabe'!J36))</f>
        <v/>
      </c>
      <c r="I30" s="2" t="str">
        <f>IF(AND(I29="",'Kurs-Eingabe'!K36=""),"",IF('Kurs-Eingabe'!K36="",I29,'Kurs-Eingabe'!K36))</f>
        <v/>
      </c>
      <c r="J30" s="2" t="str">
        <f>IF(AND(J29="",'Kurs-Eingabe'!L36=""),"",IF('Kurs-Eingabe'!L36="",J29,'Kurs-Eingabe'!L36))</f>
        <v/>
      </c>
      <c r="K30" s="2" t="str">
        <f>IF(AND(K29="",'Kurs-Eingabe'!M36=""),"",IF('Kurs-Eingabe'!M36="",K29,'Kurs-Eingabe'!M36))</f>
        <v/>
      </c>
    </row>
    <row r="31" spans="1:11" x14ac:dyDescent="0.2">
      <c r="A31" s="5"/>
      <c r="B31" s="2">
        <f>IF(AND(B30="",'Kurs-Eingabe'!D37=""),"",IF('Kurs-Eingabe'!D37="",B30,'Kurs-Eingabe'!D37))</f>
        <v>185.98</v>
      </c>
      <c r="C31" s="2">
        <f>IF(AND(C30="",'Kurs-Eingabe'!E37=""),"",IF('Kurs-Eingabe'!E37="",C30,'Kurs-Eingabe'!E37))</f>
        <v>70.38</v>
      </c>
      <c r="D31" s="2" t="str">
        <f>IF(AND(D30="",'Kurs-Eingabe'!F37=""),"",IF('Kurs-Eingabe'!F37="",D30,'Kurs-Eingabe'!F37))</f>
        <v/>
      </c>
      <c r="E31" s="2" t="str">
        <f>IF(AND(E30="",'Kurs-Eingabe'!G37=""),"",IF('Kurs-Eingabe'!G37="",E30,'Kurs-Eingabe'!G37))</f>
        <v/>
      </c>
      <c r="F31" s="2" t="str">
        <f>IF(AND(F30="",'Kurs-Eingabe'!H37=""),"",IF('Kurs-Eingabe'!H37="",F30,'Kurs-Eingabe'!H37))</f>
        <v/>
      </c>
      <c r="G31" s="2" t="str">
        <f>IF(AND(G30="",'Kurs-Eingabe'!I37=""),"",IF('Kurs-Eingabe'!I37="",G30,'Kurs-Eingabe'!I37))</f>
        <v/>
      </c>
      <c r="H31" s="2" t="str">
        <f>IF(AND(H30="",'Kurs-Eingabe'!J37=""),"",IF('Kurs-Eingabe'!J37="",H30,'Kurs-Eingabe'!J37))</f>
        <v/>
      </c>
      <c r="I31" s="2" t="str">
        <f>IF(AND(I30="",'Kurs-Eingabe'!K37=""),"",IF('Kurs-Eingabe'!K37="",I30,'Kurs-Eingabe'!K37))</f>
        <v/>
      </c>
      <c r="J31" s="2" t="str">
        <f>IF(AND(J30="",'Kurs-Eingabe'!L37=""),"",IF('Kurs-Eingabe'!L37="",J30,'Kurs-Eingabe'!L37))</f>
        <v/>
      </c>
      <c r="K31" s="2" t="str">
        <f>IF(AND(K30="",'Kurs-Eingabe'!M37=""),"",IF('Kurs-Eingabe'!M37="",K30,'Kurs-Eingabe'!M37))</f>
        <v/>
      </c>
    </row>
    <row r="32" spans="1:11" x14ac:dyDescent="0.2">
      <c r="A32" s="5"/>
      <c r="B32" s="2">
        <f>IF(AND(B31="",'Kurs-Eingabe'!D38=""),"",IF('Kurs-Eingabe'!D38="",B31,'Kurs-Eingabe'!D38))</f>
        <v>185.98</v>
      </c>
      <c r="C32" s="2">
        <f>IF(AND(C31="",'Kurs-Eingabe'!E38=""),"",IF('Kurs-Eingabe'!E38="",C31,'Kurs-Eingabe'!E38))</f>
        <v>70.38</v>
      </c>
      <c r="D32" s="2" t="str">
        <f>IF(AND(D31="",'Kurs-Eingabe'!F38=""),"",IF('Kurs-Eingabe'!F38="",D31,'Kurs-Eingabe'!F38))</f>
        <v/>
      </c>
      <c r="E32" s="2" t="str">
        <f>IF(AND(E31="",'Kurs-Eingabe'!G38=""),"",IF('Kurs-Eingabe'!G38="",E31,'Kurs-Eingabe'!G38))</f>
        <v/>
      </c>
      <c r="F32" s="2" t="str">
        <f>IF(AND(F31="",'Kurs-Eingabe'!H38=""),"",IF('Kurs-Eingabe'!H38="",F31,'Kurs-Eingabe'!H38))</f>
        <v/>
      </c>
      <c r="G32" s="2" t="str">
        <f>IF(AND(G31="",'Kurs-Eingabe'!I38=""),"",IF('Kurs-Eingabe'!I38="",G31,'Kurs-Eingabe'!I38))</f>
        <v/>
      </c>
      <c r="H32" s="2" t="str">
        <f>IF(AND(H31="",'Kurs-Eingabe'!J38=""),"",IF('Kurs-Eingabe'!J38="",H31,'Kurs-Eingabe'!J38))</f>
        <v/>
      </c>
      <c r="I32" s="2" t="str">
        <f>IF(AND(I31="",'Kurs-Eingabe'!K38=""),"",IF('Kurs-Eingabe'!K38="",I31,'Kurs-Eingabe'!K38))</f>
        <v/>
      </c>
      <c r="J32" s="2" t="str">
        <f>IF(AND(J31="",'Kurs-Eingabe'!L38=""),"",IF('Kurs-Eingabe'!L38="",J31,'Kurs-Eingabe'!L38))</f>
        <v/>
      </c>
      <c r="K32" s="2" t="str">
        <f>IF(AND(K31="",'Kurs-Eingabe'!M38=""),"",IF('Kurs-Eingabe'!M38="",K31,'Kurs-Eingabe'!M38))</f>
        <v/>
      </c>
    </row>
    <row r="33" spans="1:11" x14ac:dyDescent="0.2">
      <c r="A33" s="5"/>
      <c r="B33" s="2">
        <f>IF(AND(B32="",'Kurs-Eingabe'!D39=""),"",IF('Kurs-Eingabe'!D39="",B32,'Kurs-Eingabe'!D39))</f>
        <v>185.98</v>
      </c>
      <c r="C33" s="2">
        <f>IF(AND(C32="",'Kurs-Eingabe'!E39=""),"",IF('Kurs-Eingabe'!E39="",C32,'Kurs-Eingabe'!E39))</f>
        <v>70.38</v>
      </c>
      <c r="D33" s="2" t="str">
        <f>IF(AND(D32="",'Kurs-Eingabe'!F39=""),"",IF('Kurs-Eingabe'!F39="",D32,'Kurs-Eingabe'!F39))</f>
        <v/>
      </c>
      <c r="E33" s="2" t="str">
        <f>IF(AND(E32="",'Kurs-Eingabe'!G39=""),"",IF('Kurs-Eingabe'!G39="",E32,'Kurs-Eingabe'!G39))</f>
        <v/>
      </c>
      <c r="F33" s="2" t="str">
        <f>IF(AND(F32="",'Kurs-Eingabe'!H39=""),"",IF('Kurs-Eingabe'!H39="",F32,'Kurs-Eingabe'!H39))</f>
        <v/>
      </c>
      <c r="G33" s="2" t="str">
        <f>IF(AND(G32="",'Kurs-Eingabe'!I39=""),"",IF('Kurs-Eingabe'!I39="",G32,'Kurs-Eingabe'!I39))</f>
        <v/>
      </c>
      <c r="H33" s="2" t="str">
        <f>IF(AND(H32="",'Kurs-Eingabe'!J39=""),"",IF('Kurs-Eingabe'!J39="",H32,'Kurs-Eingabe'!J39))</f>
        <v/>
      </c>
      <c r="I33" s="2" t="str">
        <f>IF(AND(I32="",'Kurs-Eingabe'!K39=""),"",IF('Kurs-Eingabe'!K39="",I32,'Kurs-Eingabe'!K39))</f>
        <v/>
      </c>
      <c r="J33" s="2" t="str">
        <f>IF(AND(J32="",'Kurs-Eingabe'!L39=""),"",IF('Kurs-Eingabe'!L39="",J32,'Kurs-Eingabe'!L39))</f>
        <v/>
      </c>
      <c r="K33" s="2" t="str">
        <f>IF(AND(K32="",'Kurs-Eingabe'!M39=""),"",IF('Kurs-Eingabe'!M39="",K32,'Kurs-Eingabe'!M39))</f>
        <v/>
      </c>
    </row>
    <row r="34" spans="1:11" x14ac:dyDescent="0.2">
      <c r="A34" s="5"/>
      <c r="B34" s="2">
        <f>IF(AND(B33="",'Kurs-Eingabe'!D40=""),"",IF('Kurs-Eingabe'!D40="",B33,'Kurs-Eingabe'!D40))</f>
        <v>185.98</v>
      </c>
      <c r="C34" s="2">
        <f>IF(AND(C33="",'Kurs-Eingabe'!E40=""),"",IF('Kurs-Eingabe'!E40="",C33,'Kurs-Eingabe'!E40))</f>
        <v>70.38</v>
      </c>
      <c r="D34" s="2" t="str">
        <f>IF(AND(D33="",'Kurs-Eingabe'!F40=""),"",IF('Kurs-Eingabe'!F40="",D33,'Kurs-Eingabe'!F40))</f>
        <v/>
      </c>
      <c r="E34" s="2" t="str">
        <f>IF(AND(E33="",'Kurs-Eingabe'!G40=""),"",IF('Kurs-Eingabe'!G40="",E33,'Kurs-Eingabe'!G40))</f>
        <v/>
      </c>
      <c r="F34" s="2" t="str">
        <f>IF(AND(F33="",'Kurs-Eingabe'!H40=""),"",IF('Kurs-Eingabe'!H40="",F33,'Kurs-Eingabe'!H40))</f>
        <v/>
      </c>
      <c r="G34" s="2" t="str">
        <f>IF(AND(G33="",'Kurs-Eingabe'!I40=""),"",IF('Kurs-Eingabe'!I40="",G33,'Kurs-Eingabe'!I40))</f>
        <v/>
      </c>
      <c r="H34" s="2" t="str">
        <f>IF(AND(H33="",'Kurs-Eingabe'!J40=""),"",IF('Kurs-Eingabe'!J40="",H33,'Kurs-Eingabe'!J40))</f>
        <v/>
      </c>
      <c r="I34" s="2" t="str">
        <f>IF(AND(I33="",'Kurs-Eingabe'!K40=""),"",IF('Kurs-Eingabe'!K40="",I33,'Kurs-Eingabe'!K40))</f>
        <v/>
      </c>
      <c r="J34" s="2" t="str">
        <f>IF(AND(J33="",'Kurs-Eingabe'!L40=""),"",IF('Kurs-Eingabe'!L40="",J33,'Kurs-Eingabe'!L40))</f>
        <v/>
      </c>
      <c r="K34" s="2" t="str">
        <f>IF(AND(K33="",'Kurs-Eingabe'!M40=""),"",IF('Kurs-Eingabe'!M40="",K33,'Kurs-Eingabe'!M40))</f>
        <v/>
      </c>
    </row>
    <row r="35" spans="1:11" x14ac:dyDescent="0.2">
      <c r="A35" s="5"/>
      <c r="B35" s="2">
        <f>IF(AND(B34="",'Kurs-Eingabe'!D41=""),"",IF('Kurs-Eingabe'!D41="",B34,'Kurs-Eingabe'!D41))</f>
        <v>185.98</v>
      </c>
      <c r="C35" s="2">
        <f>IF(AND(C34="",'Kurs-Eingabe'!E41=""),"",IF('Kurs-Eingabe'!E41="",C34,'Kurs-Eingabe'!E41))</f>
        <v>70.38</v>
      </c>
      <c r="D35" s="2" t="str">
        <f>IF(AND(D34="",'Kurs-Eingabe'!F41=""),"",IF('Kurs-Eingabe'!F41="",D34,'Kurs-Eingabe'!F41))</f>
        <v/>
      </c>
      <c r="E35" s="2" t="str">
        <f>IF(AND(E34="",'Kurs-Eingabe'!G41=""),"",IF('Kurs-Eingabe'!G41="",E34,'Kurs-Eingabe'!G41))</f>
        <v/>
      </c>
      <c r="F35" s="2" t="str">
        <f>IF(AND(F34="",'Kurs-Eingabe'!H41=""),"",IF('Kurs-Eingabe'!H41="",F34,'Kurs-Eingabe'!H41))</f>
        <v/>
      </c>
      <c r="G35" s="2" t="str">
        <f>IF(AND(G34="",'Kurs-Eingabe'!I41=""),"",IF('Kurs-Eingabe'!I41="",G34,'Kurs-Eingabe'!I41))</f>
        <v/>
      </c>
      <c r="H35" s="2" t="str">
        <f>IF(AND(H34="",'Kurs-Eingabe'!J41=""),"",IF('Kurs-Eingabe'!J41="",H34,'Kurs-Eingabe'!J41))</f>
        <v/>
      </c>
      <c r="I35" s="2" t="str">
        <f>IF(AND(I34="",'Kurs-Eingabe'!K41=""),"",IF('Kurs-Eingabe'!K41="",I34,'Kurs-Eingabe'!K41))</f>
        <v/>
      </c>
      <c r="J35" s="2" t="str">
        <f>IF(AND(J34="",'Kurs-Eingabe'!L41=""),"",IF('Kurs-Eingabe'!L41="",J34,'Kurs-Eingabe'!L41))</f>
        <v/>
      </c>
      <c r="K35" s="2" t="str">
        <f>IF(AND(K34="",'Kurs-Eingabe'!M41=""),"",IF('Kurs-Eingabe'!M41="",K34,'Kurs-Eingabe'!M41))</f>
        <v/>
      </c>
    </row>
    <row r="36" spans="1:11" x14ac:dyDescent="0.2">
      <c r="A36" s="5"/>
      <c r="B36" s="2">
        <f>IF(AND(B35="",'Kurs-Eingabe'!D42=""),"",IF('Kurs-Eingabe'!D42="",B35,'Kurs-Eingabe'!D42))</f>
        <v>185.98</v>
      </c>
      <c r="C36" s="2">
        <f>IF(AND(C35="",'Kurs-Eingabe'!E42=""),"",IF('Kurs-Eingabe'!E42="",C35,'Kurs-Eingabe'!E42))</f>
        <v>70.38</v>
      </c>
      <c r="D36" s="2" t="str">
        <f>IF(AND(D35="",'Kurs-Eingabe'!F42=""),"",IF('Kurs-Eingabe'!F42="",D35,'Kurs-Eingabe'!F42))</f>
        <v/>
      </c>
      <c r="E36" s="2" t="str">
        <f>IF(AND(E35="",'Kurs-Eingabe'!G42=""),"",IF('Kurs-Eingabe'!G42="",E35,'Kurs-Eingabe'!G42))</f>
        <v/>
      </c>
      <c r="F36" s="2" t="str">
        <f>IF(AND(F35="",'Kurs-Eingabe'!H42=""),"",IF('Kurs-Eingabe'!H42="",F35,'Kurs-Eingabe'!H42))</f>
        <v/>
      </c>
      <c r="G36" s="2" t="str">
        <f>IF(AND(G35="",'Kurs-Eingabe'!I42=""),"",IF('Kurs-Eingabe'!I42="",G35,'Kurs-Eingabe'!I42))</f>
        <v/>
      </c>
      <c r="H36" s="2" t="str">
        <f>IF(AND(H35="",'Kurs-Eingabe'!J42=""),"",IF('Kurs-Eingabe'!J42="",H35,'Kurs-Eingabe'!J42))</f>
        <v/>
      </c>
      <c r="I36" s="2" t="str">
        <f>IF(AND(I35="",'Kurs-Eingabe'!K42=""),"",IF('Kurs-Eingabe'!K42="",I35,'Kurs-Eingabe'!K42))</f>
        <v/>
      </c>
      <c r="J36" s="2" t="str">
        <f>IF(AND(J35="",'Kurs-Eingabe'!L42=""),"",IF('Kurs-Eingabe'!L42="",J35,'Kurs-Eingabe'!L42))</f>
        <v/>
      </c>
      <c r="K36" s="2" t="str">
        <f>IF(AND(K35="",'Kurs-Eingabe'!M42=""),"",IF('Kurs-Eingabe'!M42="",K35,'Kurs-Eingabe'!M42))</f>
        <v/>
      </c>
    </row>
    <row r="37" spans="1:11" x14ac:dyDescent="0.2">
      <c r="A37" s="5"/>
      <c r="B37" s="2">
        <f>IF(AND(B36="",'Kurs-Eingabe'!D43=""),"",IF('Kurs-Eingabe'!D43="",B36,'Kurs-Eingabe'!D43))</f>
        <v>185.98</v>
      </c>
      <c r="C37" s="2">
        <f>IF(AND(C36="",'Kurs-Eingabe'!E43=""),"",IF('Kurs-Eingabe'!E43="",C36,'Kurs-Eingabe'!E43))</f>
        <v>70.38</v>
      </c>
      <c r="D37" s="2" t="str">
        <f>IF(AND(D36="",'Kurs-Eingabe'!F43=""),"",IF('Kurs-Eingabe'!F43="",D36,'Kurs-Eingabe'!F43))</f>
        <v/>
      </c>
      <c r="E37" s="2" t="str">
        <f>IF(AND(E36="",'Kurs-Eingabe'!G43=""),"",IF('Kurs-Eingabe'!G43="",E36,'Kurs-Eingabe'!G43))</f>
        <v/>
      </c>
      <c r="F37" s="2" t="str">
        <f>IF(AND(F36="",'Kurs-Eingabe'!H43=""),"",IF('Kurs-Eingabe'!H43="",F36,'Kurs-Eingabe'!H43))</f>
        <v/>
      </c>
      <c r="G37" s="2" t="str">
        <f>IF(AND(G36="",'Kurs-Eingabe'!I43=""),"",IF('Kurs-Eingabe'!I43="",G36,'Kurs-Eingabe'!I43))</f>
        <v/>
      </c>
      <c r="H37" s="2" t="str">
        <f>IF(AND(H36="",'Kurs-Eingabe'!J43=""),"",IF('Kurs-Eingabe'!J43="",H36,'Kurs-Eingabe'!J43))</f>
        <v/>
      </c>
      <c r="I37" s="2" t="str">
        <f>IF(AND(I36="",'Kurs-Eingabe'!K43=""),"",IF('Kurs-Eingabe'!K43="",I36,'Kurs-Eingabe'!K43))</f>
        <v/>
      </c>
      <c r="J37" s="2" t="str">
        <f>IF(AND(J36="",'Kurs-Eingabe'!L43=""),"",IF('Kurs-Eingabe'!L43="",J36,'Kurs-Eingabe'!L43))</f>
        <v/>
      </c>
      <c r="K37" s="2" t="str">
        <f>IF(AND(K36="",'Kurs-Eingabe'!M43=""),"",IF('Kurs-Eingabe'!M43="",K36,'Kurs-Eingabe'!M43))</f>
        <v/>
      </c>
    </row>
    <row r="38" spans="1:11" x14ac:dyDescent="0.2">
      <c r="A38" s="5"/>
      <c r="B38" s="2">
        <f>IF(AND(B37="",'Kurs-Eingabe'!D44=""),"",IF('Kurs-Eingabe'!D44="",B37,'Kurs-Eingabe'!D44))</f>
        <v>185.98</v>
      </c>
      <c r="C38" s="2">
        <f>IF(AND(C37="",'Kurs-Eingabe'!E44=""),"",IF('Kurs-Eingabe'!E44="",C37,'Kurs-Eingabe'!E44))</f>
        <v>70.38</v>
      </c>
      <c r="D38" s="2" t="str">
        <f>IF(AND(D37="",'Kurs-Eingabe'!F44=""),"",IF('Kurs-Eingabe'!F44="",D37,'Kurs-Eingabe'!F44))</f>
        <v/>
      </c>
      <c r="E38" s="2" t="str">
        <f>IF(AND(E37="",'Kurs-Eingabe'!G44=""),"",IF('Kurs-Eingabe'!G44="",E37,'Kurs-Eingabe'!G44))</f>
        <v/>
      </c>
      <c r="F38" s="2" t="str">
        <f>IF(AND(F37="",'Kurs-Eingabe'!H44=""),"",IF('Kurs-Eingabe'!H44="",F37,'Kurs-Eingabe'!H44))</f>
        <v/>
      </c>
      <c r="G38" s="2" t="str">
        <f>IF(AND(G37="",'Kurs-Eingabe'!I44=""),"",IF('Kurs-Eingabe'!I44="",G37,'Kurs-Eingabe'!I44))</f>
        <v/>
      </c>
      <c r="H38" s="2" t="str">
        <f>IF(AND(H37="",'Kurs-Eingabe'!J44=""),"",IF('Kurs-Eingabe'!J44="",H37,'Kurs-Eingabe'!J44))</f>
        <v/>
      </c>
      <c r="I38" s="2" t="str">
        <f>IF(AND(I37="",'Kurs-Eingabe'!K44=""),"",IF('Kurs-Eingabe'!K44="",I37,'Kurs-Eingabe'!K44))</f>
        <v/>
      </c>
      <c r="J38" s="2" t="str">
        <f>IF(AND(J37="",'Kurs-Eingabe'!L44=""),"",IF('Kurs-Eingabe'!L44="",J37,'Kurs-Eingabe'!L44))</f>
        <v/>
      </c>
      <c r="K38" s="2" t="str">
        <f>IF(AND(K37="",'Kurs-Eingabe'!M44=""),"",IF('Kurs-Eingabe'!M44="",K37,'Kurs-Eingabe'!M44))</f>
        <v/>
      </c>
    </row>
    <row r="39" spans="1:11" x14ac:dyDescent="0.2">
      <c r="A39" s="5"/>
      <c r="B39" s="2">
        <f>IF(AND(B38="",'Kurs-Eingabe'!D45=""),"",IF('Kurs-Eingabe'!D45="",B38,'Kurs-Eingabe'!D45))</f>
        <v>185.98</v>
      </c>
      <c r="C39" s="2">
        <f>IF(AND(C38="",'Kurs-Eingabe'!E45=""),"",IF('Kurs-Eingabe'!E45="",C38,'Kurs-Eingabe'!E45))</f>
        <v>70.38</v>
      </c>
      <c r="D39" s="2" t="str">
        <f>IF(AND(D38="",'Kurs-Eingabe'!F45=""),"",IF('Kurs-Eingabe'!F45="",D38,'Kurs-Eingabe'!F45))</f>
        <v/>
      </c>
      <c r="E39" s="2" t="str">
        <f>IF(AND(E38="",'Kurs-Eingabe'!G45=""),"",IF('Kurs-Eingabe'!G45="",E38,'Kurs-Eingabe'!G45))</f>
        <v/>
      </c>
      <c r="F39" s="2" t="str">
        <f>IF(AND(F38="",'Kurs-Eingabe'!H45=""),"",IF('Kurs-Eingabe'!H45="",F38,'Kurs-Eingabe'!H45))</f>
        <v/>
      </c>
      <c r="G39" s="2" t="str">
        <f>IF(AND(G38="",'Kurs-Eingabe'!I45=""),"",IF('Kurs-Eingabe'!I45="",G38,'Kurs-Eingabe'!I45))</f>
        <v/>
      </c>
      <c r="H39" s="2" t="str">
        <f>IF(AND(H38="",'Kurs-Eingabe'!J45=""),"",IF('Kurs-Eingabe'!J45="",H38,'Kurs-Eingabe'!J45))</f>
        <v/>
      </c>
      <c r="I39" s="2" t="str">
        <f>IF(AND(I38="",'Kurs-Eingabe'!K45=""),"",IF('Kurs-Eingabe'!K45="",I38,'Kurs-Eingabe'!K45))</f>
        <v/>
      </c>
      <c r="J39" s="2" t="str">
        <f>IF(AND(J38="",'Kurs-Eingabe'!L45=""),"",IF('Kurs-Eingabe'!L45="",J38,'Kurs-Eingabe'!L45))</f>
        <v/>
      </c>
      <c r="K39" s="2" t="str">
        <f>IF(AND(K38="",'Kurs-Eingabe'!M45=""),"",IF('Kurs-Eingabe'!M45="",K38,'Kurs-Eingabe'!M45))</f>
        <v/>
      </c>
    </row>
    <row r="40" spans="1:11" x14ac:dyDescent="0.2">
      <c r="A40" s="5"/>
      <c r="B40" s="2">
        <f>IF(AND(B39="",'Kurs-Eingabe'!D46=""),"",IF('Kurs-Eingabe'!D46="",B39,'Kurs-Eingabe'!D46))</f>
        <v>185.98</v>
      </c>
      <c r="C40" s="2">
        <f>IF(AND(C39="",'Kurs-Eingabe'!E46=""),"",IF('Kurs-Eingabe'!E46="",C39,'Kurs-Eingabe'!E46))</f>
        <v>70.38</v>
      </c>
      <c r="D40" s="2" t="str">
        <f>IF(AND(D39="",'Kurs-Eingabe'!F46=""),"",IF('Kurs-Eingabe'!F46="",D39,'Kurs-Eingabe'!F46))</f>
        <v/>
      </c>
      <c r="E40" s="2" t="str">
        <f>IF(AND(E39="",'Kurs-Eingabe'!G46=""),"",IF('Kurs-Eingabe'!G46="",E39,'Kurs-Eingabe'!G46))</f>
        <v/>
      </c>
      <c r="F40" s="2" t="str">
        <f>IF(AND(F39="",'Kurs-Eingabe'!H46=""),"",IF('Kurs-Eingabe'!H46="",F39,'Kurs-Eingabe'!H46))</f>
        <v/>
      </c>
      <c r="G40" s="2" t="str">
        <f>IF(AND(G39="",'Kurs-Eingabe'!I46=""),"",IF('Kurs-Eingabe'!I46="",G39,'Kurs-Eingabe'!I46))</f>
        <v/>
      </c>
      <c r="H40" s="2" t="str">
        <f>IF(AND(H39="",'Kurs-Eingabe'!J46=""),"",IF('Kurs-Eingabe'!J46="",H39,'Kurs-Eingabe'!J46))</f>
        <v/>
      </c>
      <c r="I40" s="2" t="str">
        <f>IF(AND(I39="",'Kurs-Eingabe'!K46=""),"",IF('Kurs-Eingabe'!K46="",I39,'Kurs-Eingabe'!K46))</f>
        <v/>
      </c>
      <c r="J40" s="2" t="str">
        <f>IF(AND(J39="",'Kurs-Eingabe'!L46=""),"",IF('Kurs-Eingabe'!L46="",J39,'Kurs-Eingabe'!L46))</f>
        <v/>
      </c>
      <c r="K40" s="2" t="str">
        <f>IF(AND(K39="",'Kurs-Eingabe'!M46=""),"",IF('Kurs-Eingabe'!M46="",K39,'Kurs-Eingabe'!M46))</f>
        <v/>
      </c>
    </row>
    <row r="41" spans="1:11" x14ac:dyDescent="0.2">
      <c r="A41" s="5"/>
      <c r="B41" s="2">
        <f>IF(AND(B40="",'Kurs-Eingabe'!D47=""),"",IF('Kurs-Eingabe'!D47="",B40,'Kurs-Eingabe'!D47))</f>
        <v>185.98</v>
      </c>
      <c r="C41" s="2">
        <f>IF(AND(C40="",'Kurs-Eingabe'!E47=""),"",IF('Kurs-Eingabe'!E47="",C40,'Kurs-Eingabe'!E47))</f>
        <v>70.38</v>
      </c>
      <c r="D41" s="2" t="str">
        <f>IF(AND(D40="",'Kurs-Eingabe'!F47=""),"",IF('Kurs-Eingabe'!F47="",D40,'Kurs-Eingabe'!F47))</f>
        <v/>
      </c>
      <c r="E41" s="2" t="str">
        <f>IF(AND(E40="",'Kurs-Eingabe'!G47=""),"",IF('Kurs-Eingabe'!G47="",E40,'Kurs-Eingabe'!G47))</f>
        <v/>
      </c>
      <c r="F41" s="2" t="str">
        <f>IF(AND(F40="",'Kurs-Eingabe'!H47=""),"",IF('Kurs-Eingabe'!H47="",F40,'Kurs-Eingabe'!H47))</f>
        <v/>
      </c>
      <c r="G41" s="2" t="str">
        <f>IF(AND(G40="",'Kurs-Eingabe'!I47=""),"",IF('Kurs-Eingabe'!I47="",G40,'Kurs-Eingabe'!I47))</f>
        <v/>
      </c>
      <c r="H41" s="2" t="str">
        <f>IF(AND(H40="",'Kurs-Eingabe'!J47=""),"",IF('Kurs-Eingabe'!J47="",H40,'Kurs-Eingabe'!J47))</f>
        <v/>
      </c>
      <c r="I41" s="2" t="str">
        <f>IF(AND(I40="",'Kurs-Eingabe'!K47=""),"",IF('Kurs-Eingabe'!K47="",I40,'Kurs-Eingabe'!K47))</f>
        <v/>
      </c>
      <c r="J41" s="2" t="str">
        <f>IF(AND(J40="",'Kurs-Eingabe'!L47=""),"",IF('Kurs-Eingabe'!L47="",J40,'Kurs-Eingabe'!L47))</f>
        <v/>
      </c>
      <c r="K41" s="2" t="str">
        <f>IF(AND(K40="",'Kurs-Eingabe'!M47=""),"",IF('Kurs-Eingabe'!M47="",K40,'Kurs-Eingabe'!M47))</f>
        <v/>
      </c>
    </row>
    <row r="42" spans="1:11" x14ac:dyDescent="0.2">
      <c r="A42" s="5"/>
      <c r="B42" s="2">
        <f>IF(AND(B41="",'Kurs-Eingabe'!D48=""),"",IF('Kurs-Eingabe'!D48="",B41,'Kurs-Eingabe'!D48))</f>
        <v>185.98</v>
      </c>
      <c r="C42" s="2">
        <f>IF(AND(C41="",'Kurs-Eingabe'!E48=""),"",IF('Kurs-Eingabe'!E48="",C41,'Kurs-Eingabe'!E48))</f>
        <v>70.38</v>
      </c>
      <c r="D42" s="2" t="str">
        <f>IF(AND(D41="",'Kurs-Eingabe'!F48=""),"",IF('Kurs-Eingabe'!F48="",D41,'Kurs-Eingabe'!F48))</f>
        <v/>
      </c>
      <c r="E42" s="2" t="str">
        <f>IF(AND(E41="",'Kurs-Eingabe'!G48=""),"",IF('Kurs-Eingabe'!G48="",E41,'Kurs-Eingabe'!G48))</f>
        <v/>
      </c>
      <c r="F42" s="2" t="str">
        <f>IF(AND(F41="",'Kurs-Eingabe'!H48=""),"",IF('Kurs-Eingabe'!H48="",F41,'Kurs-Eingabe'!H48))</f>
        <v/>
      </c>
      <c r="G42" s="2" t="str">
        <f>IF(AND(G41="",'Kurs-Eingabe'!I48=""),"",IF('Kurs-Eingabe'!I48="",G41,'Kurs-Eingabe'!I48))</f>
        <v/>
      </c>
      <c r="H42" s="2" t="str">
        <f>IF(AND(H41="",'Kurs-Eingabe'!J48=""),"",IF('Kurs-Eingabe'!J48="",H41,'Kurs-Eingabe'!J48))</f>
        <v/>
      </c>
      <c r="I42" s="2" t="str">
        <f>IF(AND(I41="",'Kurs-Eingabe'!K48=""),"",IF('Kurs-Eingabe'!K48="",I41,'Kurs-Eingabe'!K48))</f>
        <v/>
      </c>
      <c r="J42" s="2" t="str">
        <f>IF(AND(J41="",'Kurs-Eingabe'!L48=""),"",IF('Kurs-Eingabe'!L48="",J41,'Kurs-Eingabe'!L48))</f>
        <v/>
      </c>
      <c r="K42" s="2" t="str">
        <f>IF(AND(K41="",'Kurs-Eingabe'!M48=""),"",IF('Kurs-Eingabe'!M48="",K41,'Kurs-Eingabe'!M48))</f>
        <v/>
      </c>
    </row>
    <row r="43" spans="1:11" x14ac:dyDescent="0.2">
      <c r="A43" s="5"/>
      <c r="B43" s="2">
        <f>IF(AND(B42="",'Kurs-Eingabe'!D49=""),"",IF('Kurs-Eingabe'!D49="",B42,'Kurs-Eingabe'!D49))</f>
        <v>185.98</v>
      </c>
      <c r="C43" s="2">
        <f>IF(AND(C42="",'Kurs-Eingabe'!E49=""),"",IF('Kurs-Eingabe'!E49="",C42,'Kurs-Eingabe'!E49))</f>
        <v>70.38</v>
      </c>
      <c r="D43" s="2" t="str">
        <f>IF(AND(D42="",'Kurs-Eingabe'!F49=""),"",IF('Kurs-Eingabe'!F49="",D42,'Kurs-Eingabe'!F49))</f>
        <v/>
      </c>
      <c r="E43" s="2" t="str">
        <f>IF(AND(E42="",'Kurs-Eingabe'!G49=""),"",IF('Kurs-Eingabe'!G49="",E42,'Kurs-Eingabe'!G49))</f>
        <v/>
      </c>
      <c r="F43" s="2" t="str">
        <f>IF(AND(F42="",'Kurs-Eingabe'!H49=""),"",IF('Kurs-Eingabe'!H49="",F42,'Kurs-Eingabe'!H49))</f>
        <v/>
      </c>
      <c r="G43" s="2" t="str">
        <f>IF(AND(G42="",'Kurs-Eingabe'!I49=""),"",IF('Kurs-Eingabe'!I49="",G42,'Kurs-Eingabe'!I49))</f>
        <v/>
      </c>
      <c r="H43" s="2" t="str">
        <f>IF(AND(H42="",'Kurs-Eingabe'!J49=""),"",IF('Kurs-Eingabe'!J49="",H42,'Kurs-Eingabe'!J49))</f>
        <v/>
      </c>
      <c r="I43" s="2" t="str">
        <f>IF(AND(I42="",'Kurs-Eingabe'!K49=""),"",IF('Kurs-Eingabe'!K49="",I42,'Kurs-Eingabe'!K49))</f>
        <v/>
      </c>
      <c r="J43" s="2" t="str">
        <f>IF(AND(J42="",'Kurs-Eingabe'!L49=""),"",IF('Kurs-Eingabe'!L49="",J42,'Kurs-Eingabe'!L49))</f>
        <v/>
      </c>
      <c r="K43" s="2" t="str">
        <f>IF(AND(K42="",'Kurs-Eingabe'!M49=""),"",IF('Kurs-Eingabe'!M49="",K42,'Kurs-Eingabe'!M49))</f>
        <v/>
      </c>
    </row>
    <row r="44" spans="1:11" x14ac:dyDescent="0.2">
      <c r="A44" s="5"/>
      <c r="B44" s="2">
        <f>IF(AND(B43="",'Kurs-Eingabe'!D50=""),"",IF('Kurs-Eingabe'!D50="",B43,'Kurs-Eingabe'!D50))</f>
        <v>185.98</v>
      </c>
      <c r="C44" s="2">
        <f>IF(AND(C43="",'Kurs-Eingabe'!E50=""),"",IF('Kurs-Eingabe'!E50="",C43,'Kurs-Eingabe'!E50))</f>
        <v>70.38</v>
      </c>
      <c r="D44" s="2" t="str">
        <f>IF(AND(D43="",'Kurs-Eingabe'!F50=""),"",IF('Kurs-Eingabe'!F50="",D43,'Kurs-Eingabe'!F50))</f>
        <v/>
      </c>
      <c r="E44" s="2" t="str">
        <f>IF(AND(E43="",'Kurs-Eingabe'!G50=""),"",IF('Kurs-Eingabe'!G50="",E43,'Kurs-Eingabe'!G50))</f>
        <v/>
      </c>
      <c r="F44" s="2" t="str">
        <f>IF(AND(F43="",'Kurs-Eingabe'!H50=""),"",IF('Kurs-Eingabe'!H50="",F43,'Kurs-Eingabe'!H50))</f>
        <v/>
      </c>
      <c r="G44" s="2" t="str">
        <f>IF(AND(G43="",'Kurs-Eingabe'!I50=""),"",IF('Kurs-Eingabe'!I50="",G43,'Kurs-Eingabe'!I50))</f>
        <v/>
      </c>
      <c r="H44" s="2" t="str">
        <f>IF(AND(H43="",'Kurs-Eingabe'!J50=""),"",IF('Kurs-Eingabe'!J50="",H43,'Kurs-Eingabe'!J50))</f>
        <v/>
      </c>
      <c r="I44" s="2" t="str">
        <f>IF(AND(I43="",'Kurs-Eingabe'!K50=""),"",IF('Kurs-Eingabe'!K50="",I43,'Kurs-Eingabe'!K50))</f>
        <v/>
      </c>
      <c r="J44" s="2" t="str">
        <f>IF(AND(J43="",'Kurs-Eingabe'!L50=""),"",IF('Kurs-Eingabe'!L50="",J43,'Kurs-Eingabe'!L50))</f>
        <v/>
      </c>
      <c r="K44" s="2" t="str">
        <f>IF(AND(K43="",'Kurs-Eingabe'!M50=""),"",IF('Kurs-Eingabe'!M50="",K43,'Kurs-Eingabe'!M50))</f>
        <v/>
      </c>
    </row>
    <row r="45" spans="1:11" x14ac:dyDescent="0.2">
      <c r="A45" s="5"/>
      <c r="B45" s="2">
        <f>IF(AND(B44="",'Kurs-Eingabe'!D51=""),"",IF('Kurs-Eingabe'!D51="",B44,'Kurs-Eingabe'!D51))</f>
        <v>185.98</v>
      </c>
      <c r="C45" s="2">
        <f>IF(AND(C44="",'Kurs-Eingabe'!E51=""),"",IF('Kurs-Eingabe'!E51="",C44,'Kurs-Eingabe'!E51))</f>
        <v>70.38</v>
      </c>
      <c r="D45" s="2" t="str">
        <f>IF(AND(D44="",'Kurs-Eingabe'!F51=""),"",IF('Kurs-Eingabe'!F51="",D44,'Kurs-Eingabe'!F51))</f>
        <v/>
      </c>
      <c r="E45" s="2" t="str">
        <f>IF(AND(E44="",'Kurs-Eingabe'!G51=""),"",IF('Kurs-Eingabe'!G51="",E44,'Kurs-Eingabe'!G51))</f>
        <v/>
      </c>
      <c r="F45" s="2" t="str">
        <f>IF(AND(F44="",'Kurs-Eingabe'!H51=""),"",IF('Kurs-Eingabe'!H51="",F44,'Kurs-Eingabe'!H51))</f>
        <v/>
      </c>
      <c r="G45" s="2" t="str">
        <f>IF(AND(G44="",'Kurs-Eingabe'!I51=""),"",IF('Kurs-Eingabe'!I51="",G44,'Kurs-Eingabe'!I51))</f>
        <v/>
      </c>
      <c r="H45" s="2" t="str">
        <f>IF(AND(H44="",'Kurs-Eingabe'!J51=""),"",IF('Kurs-Eingabe'!J51="",H44,'Kurs-Eingabe'!J51))</f>
        <v/>
      </c>
      <c r="I45" s="2" t="str">
        <f>IF(AND(I44="",'Kurs-Eingabe'!K51=""),"",IF('Kurs-Eingabe'!K51="",I44,'Kurs-Eingabe'!K51))</f>
        <v/>
      </c>
      <c r="J45" s="2" t="str">
        <f>IF(AND(J44="",'Kurs-Eingabe'!L51=""),"",IF('Kurs-Eingabe'!L51="",J44,'Kurs-Eingabe'!L51))</f>
        <v/>
      </c>
      <c r="K45" s="2" t="str">
        <f>IF(AND(K44="",'Kurs-Eingabe'!M51=""),"",IF('Kurs-Eingabe'!M51="",K44,'Kurs-Eingabe'!M51))</f>
        <v/>
      </c>
    </row>
    <row r="46" spans="1:11" x14ac:dyDescent="0.2">
      <c r="A46" s="5"/>
      <c r="B46" s="2">
        <f>IF(AND(B45="",'Kurs-Eingabe'!D52=""),"",IF('Kurs-Eingabe'!D52="",B45,'Kurs-Eingabe'!D52))</f>
        <v>185.98</v>
      </c>
      <c r="C46" s="2">
        <f>IF(AND(C45="",'Kurs-Eingabe'!E52=""),"",IF('Kurs-Eingabe'!E52="",C45,'Kurs-Eingabe'!E52))</f>
        <v>70.38</v>
      </c>
      <c r="D46" s="2" t="str">
        <f>IF(AND(D45="",'Kurs-Eingabe'!F52=""),"",IF('Kurs-Eingabe'!F52="",D45,'Kurs-Eingabe'!F52))</f>
        <v/>
      </c>
      <c r="E46" s="2" t="str">
        <f>IF(AND(E45="",'Kurs-Eingabe'!G52=""),"",IF('Kurs-Eingabe'!G52="",E45,'Kurs-Eingabe'!G52))</f>
        <v/>
      </c>
      <c r="F46" s="2" t="str">
        <f>IF(AND(F45="",'Kurs-Eingabe'!H52=""),"",IF('Kurs-Eingabe'!H52="",F45,'Kurs-Eingabe'!H52))</f>
        <v/>
      </c>
      <c r="G46" s="2" t="str">
        <f>IF(AND(G45="",'Kurs-Eingabe'!I52=""),"",IF('Kurs-Eingabe'!I52="",G45,'Kurs-Eingabe'!I52))</f>
        <v/>
      </c>
      <c r="H46" s="2" t="str">
        <f>IF(AND(H45="",'Kurs-Eingabe'!J52=""),"",IF('Kurs-Eingabe'!J52="",H45,'Kurs-Eingabe'!J52))</f>
        <v/>
      </c>
      <c r="I46" s="2" t="str">
        <f>IF(AND(I45="",'Kurs-Eingabe'!K52=""),"",IF('Kurs-Eingabe'!K52="",I45,'Kurs-Eingabe'!K52))</f>
        <v/>
      </c>
      <c r="J46" s="2" t="str">
        <f>IF(AND(J45="",'Kurs-Eingabe'!L52=""),"",IF('Kurs-Eingabe'!L52="",J45,'Kurs-Eingabe'!L52))</f>
        <v/>
      </c>
      <c r="K46" s="2" t="str">
        <f>IF(AND(K45="",'Kurs-Eingabe'!M52=""),"",IF('Kurs-Eingabe'!M52="",K45,'Kurs-Eingabe'!M52))</f>
        <v/>
      </c>
    </row>
    <row r="47" spans="1:11" x14ac:dyDescent="0.2">
      <c r="A47" s="5"/>
      <c r="B47" s="2">
        <f>IF(AND(B46="",'Kurs-Eingabe'!D53=""),"",IF('Kurs-Eingabe'!D53="",B46,'Kurs-Eingabe'!D53))</f>
        <v>185.98</v>
      </c>
      <c r="C47" s="2">
        <f>IF(AND(C46="",'Kurs-Eingabe'!E53=""),"",IF('Kurs-Eingabe'!E53="",C46,'Kurs-Eingabe'!E53))</f>
        <v>70.38</v>
      </c>
      <c r="D47" s="2" t="str">
        <f>IF(AND(D46="",'Kurs-Eingabe'!F53=""),"",IF('Kurs-Eingabe'!F53="",D46,'Kurs-Eingabe'!F53))</f>
        <v/>
      </c>
      <c r="E47" s="2" t="str">
        <f>IF(AND(E46="",'Kurs-Eingabe'!G53=""),"",IF('Kurs-Eingabe'!G53="",E46,'Kurs-Eingabe'!G53))</f>
        <v/>
      </c>
      <c r="F47" s="2" t="str">
        <f>IF(AND(F46="",'Kurs-Eingabe'!H53=""),"",IF('Kurs-Eingabe'!H53="",F46,'Kurs-Eingabe'!H53))</f>
        <v/>
      </c>
      <c r="G47" s="2" t="str">
        <f>IF(AND(G46="",'Kurs-Eingabe'!I53=""),"",IF('Kurs-Eingabe'!I53="",G46,'Kurs-Eingabe'!I53))</f>
        <v/>
      </c>
      <c r="H47" s="2" t="str">
        <f>IF(AND(H46="",'Kurs-Eingabe'!J53=""),"",IF('Kurs-Eingabe'!J53="",H46,'Kurs-Eingabe'!J53))</f>
        <v/>
      </c>
      <c r="I47" s="2" t="str">
        <f>IF(AND(I46="",'Kurs-Eingabe'!K53=""),"",IF('Kurs-Eingabe'!K53="",I46,'Kurs-Eingabe'!K53))</f>
        <v/>
      </c>
      <c r="J47" s="2" t="str">
        <f>IF(AND(J46="",'Kurs-Eingabe'!L53=""),"",IF('Kurs-Eingabe'!L53="",J46,'Kurs-Eingabe'!L53))</f>
        <v/>
      </c>
      <c r="K47" s="2" t="str">
        <f>IF(AND(K46="",'Kurs-Eingabe'!M53=""),"",IF('Kurs-Eingabe'!M53="",K46,'Kurs-Eingabe'!M53))</f>
        <v/>
      </c>
    </row>
    <row r="48" spans="1:11" x14ac:dyDescent="0.2">
      <c r="A48" s="5"/>
      <c r="B48" s="2">
        <f>IF(AND(B47="",'Kurs-Eingabe'!D54=""),"",IF('Kurs-Eingabe'!D54="",B47,'Kurs-Eingabe'!D54))</f>
        <v>185.98</v>
      </c>
      <c r="C48" s="2">
        <f>IF(AND(C47="",'Kurs-Eingabe'!E54=""),"",IF('Kurs-Eingabe'!E54="",C47,'Kurs-Eingabe'!E54))</f>
        <v>70.38</v>
      </c>
      <c r="D48" s="2" t="str">
        <f>IF(AND(D47="",'Kurs-Eingabe'!F54=""),"",IF('Kurs-Eingabe'!F54="",D47,'Kurs-Eingabe'!F54))</f>
        <v/>
      </c>
      <c r="E48" s="2" t="str">
        <f>IF(AND(E47="",'Kurs-Eingabe'!G54=""),"",IF('Kurs-Eingabe'!G54="",E47,'Kurs-Eingabe'!G54))</f>
        <v/>
      </c>
      <c r="F48" s="2" t="str">
        <f>IF(AND(F47="",'Kurs-Eingabe'!H54=""),"",IF('Kurs-Eingabe'!H54="",F47,'Kurs-Eingabe'!H54))</f>
        <v/>
      </c>
      <c r="G48" s="2" t="str">
        <f>IF(AND(G47="",'Kurs-Eingabe'!I54=""),"",IF('Kurs-Eingabe'!I54="",G47,'Kurs-Eingabe'!I54))</f>
        <v/>
      </c>
      <c r="H48" s="2" t="str">
        <f>IF(AND(H47="",'Kurs-Eingabe'!J54=""),"",IF('Kurs-Eingabe'!J54="",H47,'Kurs-Eingabe'!J54))</f>
        <v/>
      </c>
      <c r="I48" s="2" t="str">
        <f>IF(AND(I47="",'Kurs-Eingabe'!K54=""),"",IF('Kurs-Eingabe'!K54="",I47,'Kurs-Eingabe'!K54))</f>
        <v/>
      </c>
      <c r="J48" s="2" t="str">
        <f>IF(AND(J47="",'Kurs-Eingabe'!L54=""),"",IF('Kurs-Eingabe'!L54="",J47,'Kurs-Eingabe'!L54))</f>
        <v/>
      </c>
      <c r="K48" s="2" t="str">
        <f>IF(AND(K47="",'Kurs-Eingabe'!M54=""),"",IF('Kurs-Eingabe'!M54="",K47,'Kurs-Eingabe'!M54))</f>
        <v/>
      </c>
    </row>
    <row r="49" spans="1:11" x14ac:dyDescent="0.2">
      <c r="A49" s="5"/>
      <c r="B49" s="2">
        <f>IF(AND(B48="",'Kurs-Eingabe'!D55=""),"",IF('Kurs-Eingabe'!D55="",B48,'Kurs-Eingabe'!D55))</f>
        <v>185.98</v>
      </c>
      <c r="C49" s="2">
        <f>IF(AND(C48="",'Kurs-Eingabe'!E55=""),"",IF('Kurs-Eingabe'!E55="",C48,'Kurs-Eingabe'!E55))</f>
        <v>70.38</v>
      </c>
      <c r="D49" s="2" t="str">
        <f>IF(AND(D48="",'Kurs-Eingabe'!F55=""),"",IF('Kurs-Eingabe'!F55="",D48,'Kurs-Eingabe'!F55))</f>
        <v/>
      </c>
      <c r="E49" s="2" t="str">
        <f>IF(AND(E48="",'Kurs-Eingabe'!G55=""),"",IF('Kurs-Eingabe'!G55="",E48,'Kurs-Eingabe'!G55))</f>
        <v/>
      </c>
      <c r="F49" s="2" t="str">
        <f>IF(AND(F48="",'Kurs-Eingabe'!H55=""),"",IF('Kurs-Eingabe'!H55="",F48,'Kurs-Eingabe'!H55))</f>
        <v/>
      </c>
      <c r="G49" s="2" t="str">
        <f>IF(AND(G48="",'Kurs-Eingabe'!I55=""),"",IF('Kurs-Eingabe'!I55="",G48,'Kurs-Eingabe'!I55))</f>
        <v/>
      </c>
      <c r="H49" s="2" t="str">
        <f>IF(AND(H48="",'Kurs-Eingabe'!J55=""),"",IF('Kurs-Eingabe'!J55="",H48,'Kurs-Eingabe'!J55))</f>
        <v/>
      </c>
      <c r="I49" s="2" t="str">
        <f>IF(AND(I48="",'Kurs-Eingabe'!K55=""),"",IF('Kurs-Eingabe'!K55="",I48,'Kurs-Eingabe'!K55))</f>
        <v/>
      </c>
      <c r="J49" s="2" t="str">
        <f>IF(AND(J48="",'Kurs-Eingabe'!L55=""),"",IF('Kurs-Eingabe'!L55="",J48,'Kurs-Eingabe'!L55))</f>
        <v/>
      </c>
      <c r="K49" s="2" t="str">
        <f>IF(AND(K48="",'Kurs-Eingabe'!M55=""),"",IF('Kurs-Eingabe'!M55="",K48,'Kurs-Eingabe'!M55))</f>
        <v/>
      </c>
    </row>
    <row r="50" spans="1:11" x14ac:dyDescent="0.2">
      <c r="A50" s="5"/>
      <c r="B50" s="2">
        <f>IF(AND(B49="",'Kurs-Eingabe'!D56=""),"",IF('Kurs-Eingabe'!D56="",B49,'Kurs-Eingabe'!D56))</f>
        <v>185.98</v>
      </c>
      <c r="C50" s="2">
        <f>IF(AND(C49="",'Kurs-Eingabe'!E56=""),"",IF('Kurs-Eingabe'!E56="",C49,'Kurs-Eingabe'!E56))</f>
        <v>70.38</v>
      </c>
      <c r="D50" s="2" t="str">
        <f>IF(AND(D49="",'Kurs-Eingabe'!F56=""),"",IF('Kurs-Eingabe'!F56="",D49,'Kurs-Eingabe'!F56))</f>
        <v/>
      </c>
      <c r="E50" s="2" t="str">
        <f>IF(AND(E49="",'Kurs-Eingabe'!G56=""),"",IF('Kurs-Eingabe'!G56="",E49,'Kurs-Eingabe'!G56))</f>
        <v/>
      </c>
      <c r="F50" s="2" t="str">
        <f>IF(AND(F49="",'Kurs-Eingabe'!H56=""),"",IF('Kurs-Eingabe'!H56="",F49,'Kurs-Eingabe'!H56))</f>
        <v/>
      </c>
      <c r="G50" s="2" t="str">
        <f>IF(AND(G49="",'Kurs-Eingabe'!I56=""),"",IF('Kurs-Eingabe'!I56="",G49,'Kurs-Eingabe'!I56))</f>
        <v/>
      </c>
      <c r="H50" s="2" t="str">
        <f>IF(AND(H49="",'Kurs-Eingabe'!J56=""),"",IF('Kurs-Eingabe'!J56="",H49,'Kurs-Eingabe'!J56))</f>
        <v/>
      </c>
      <c r="I50" s="2" t="str">
        <f>IF(AND(I49="",'Kurs-Eingabe'!K56=""),"",IF('Kurs-Eingabe'!K56="",I49,'Kurs-Eingabe'!K56))</f>
        <v/>
      </c>
      <c r="J50" s="2" t="str">
        <f>IF(AND(J49="",'Kurs-Eingabe'!L56=""),"",IF('Kurs-Eingabe'!L56="",J49,'Kurs-Eingabe'!L56))</f>
        <v/>
      </c>
      <c r="K50" s="2" t="str">
        <f>IF(AND(K49="",'Kurs-Eingabe'!M56=""),"",IF('Kurs-Eingabe'!M56="",K49,'Kurs-Eingabe'!M56))</f>
        <v/>
      </c>
    </row>
    <row r="51" spans="1:11" x14ac:dyDescent="0.2">
      <c r="A51" s="5"/>
      <c r="B51" s="2">
        <f>IF(AND(B50="",'Kurs-Eingabe'!D57=""),"",IF('Kurs-Eingabe'!D57="",B50,'Kurs-Eingabe'!D57))</f>
        <v>185.98</v>
      </c>
      <c r="C51" s="2">
        <f>IF(AND(C50="",'Kurs-Eingabe'!E57=""),"",IF('Kurs-Eingabe'!E57="",C50,'Kurs-Eingabe'!E57))</f>
        <v>70.38</v>
      </c>
      <c r="D51" s="2" t="str">
        <f>IF(AND(D50="",'Kurs-Eingabe'!F57=""),"",IF('Kurs-Eingabe'!F57="",D50,'Kurs-Eingabe'!F57))</f>
        <v/>
      </c>
      <c r="E51" s="2" t="str">
        <f>IF(AND(E50="",'Kurs-Eingabe'!G57=""),"",IF('Kurs-Eingabe'!G57="",E50,'Kurs-Eingabe'!G57))</f>
        <v/>
      </c>
      <c r="F51" s="2" t="str">
        <f>IF(AND(F50="",'Kurs-Eingabe'!H57=""),"",IF('Kurs-Eingabe'!H57="",F50,'Kurs-Eingabe'!H57))</f>
        <v/>
      </c>
      <c r="G51" s="2" t="str">
        <f>IF(AND(G50="",'Kurs-Eingabe'!I57=""),"",IF('Kurs-Eingabe'!I57="",G50,'Kurs-Eingabe'!I57))</f>
        <v/>
      </c>
      <c r="H51" s="2" t="str">
        <f>IF(AND(H50="",'Kurs-Eingabe'!J57=""),"",IF('Kurs-Eingabe'!J57="",H50,'Kurs-Eingabe'!J57))</f>
        <v/>
      </c>
      <c r="I51" s="2" t="str">
        <f>IF(AND(I50="",'Kurs-Eingabe'!K57=""),"",IF('Kurs-Eingabe'!K57="",I50,'Kurs-Eingabe'!K57))</f>
        <v/>
      </c>
      <c r="J51" s="2" t="str">
        <f>IF(AND(J50="",'Kurs-Eingabe'!L57=""),"",IF('Kurs-Eingabe'!L57="",J50,'Kurs-Eingabe'!L57))</f>
        <v/>
      </c>
      <c r="K51" s="2" t="str">
        <f>IF(AND(K50="",'Kurs-Eingabe'!M57=""),"",IF('Kurs-Eingabe'!M57="",K50,'Kurs-Eingabe'!M57))</f>
        <v/>
      </c>
    </row>
    <row r="52" spans="1:11" x14ac:dyDescent="0.2">
      <c r="A52" s="5"/>
      <c r="B52" s="2">
        <f>IF(AND(B51="",'Kurs-Eingabe'!D58=""),"",IF('Kurs-Eingabe'!D58="",B51,'Kurs-Eingabe'!D58))</f>
        <v>185.98</v>
      </c>
      <c r="C52" s="2">
        <f>IF(AND(C51="",'Kurs-Eingabe'!E58=""),"",IF('Kurs-Eingabe'!E58="",C51,'Kurs-Eingabe'!E58))</f>
        <v>70.38</v>
      </c>
      <c r="D52" s="2" t="str">
        <f>IF(AND(D51="",'Kurs-Eingabe'!F58=""),"",IF('Kurs-Eingabe'!F58="",D51,'Kurs-Eingabe'!F58))</f>
        <v/>
      </c>
      <c r="E52" s="2" t="str">
        <f>IF(AND(E51="",'Kurs-Eingabe'!G58=""),"",IF('Kurs-Eingabe'!G58="",E51,'Kurs-Eingabe'!G58))</f>
        <v/>
      </c>
      <c r="F52" s="2" t="str">
        <f>IF(AND(F51="",'Kurs-Eingabe'!H58=""),"",IF('Kurs-Eingabe'!H58="",F51,'Kurs-Eingabe'!H58))</f>
        <v/>
      </c>
      <c r="G52" s="2" t="str">
        <f>IF(AND(G51="",'Kurs-Eingabe'!I58=""),"",IF('Kurs-Eingabe'!I58="",G51,'Kurs-Eingabe'!I58))</f>
        <v/>
      </c>
      <c r="H52" s="2" t="str">
        <f>IF(AND(H51="",'Kurs-Eingabe'!J58=""),"",IF('Kurs-Eingabe'!J58="",H51,'Kurs-Eingabe'!J58))</f>
        <v/>
      </c>
      <c r="I52" s="2" t="str">
        <f>IF(AND(I51="",'Kurs-Eingabe'!K58=""),"",IF('Kurs-Eingabe'!K58="",I51,'Kurs-Eingabe'!K58))</f>
        <v/>
      </c>
      <c r="J52" s="2" t="str">
        <f>IF(AND(J51="",'Kurs-Eingabe'!L58=""),"",IF('Kurs-Eingabe'!L58="",J51,'Kurs-Eingabe'!L58))</f>
        <v/>
      </c>
      <c r="K52" s="2" t="str">
        <f>IF(AND(K51="",'Kurs-Eingabe'!M58=""),"",IF('Kurs-Eingabe'!M58="",K51,'Kurs-Eingabe'!M58))</f>
        <v/>
      </c>
    </row>
    <row r="53" spans="1:11" x14ac:dyDescent="0.2">
      <c r="A53" s="5"/>
      <c r="B53" s="2">
        <f>IF(AND(B52="",'Kurs-Eingabe'!D59=""),"",IF('Kurs-Eingabe'!D59="",B52,'Kurs-Eingabe'!D59))</f>
        <v>185.98</v>
      </c>
      <c r="C53" s="2">
        <f>IF(AND(C52="",'Kurs-Eingabe'!E59=""),"",IF('Kurs-Eingabe'!E59="",C52,'Kurs-Eingabe'!E59))</f>
        <v>70.38</v>
      </c>
      <c r="D53" s="2" t="str">
        <f>IF(AND(D52="",'Kurs-Eingabe'!F59=""),"",IF('Kurs-Eingabe'!F59="",D52,'Kurs-Eingabe'!F59))</f>
        <v/>
      </c>
      <c r="E53" s="2" t="str">
        <f>IF(AND(E52="",'Kurs-Eingabe'!G59=""),"",IF('Kurs-Eingabe'!G59="",E52,'Kurs-Eingabe'!G59))</f>
        <v/>
      </c>
      <c r="F53" s="2" t="str">
        <f>IF(AND(F52="",'Kurs-Eingabe'!H59=""),"",IF('Kurs-Eingabe'!H59="",F52,'Kurs-Eingabe'!H59))</f>
        <v/>
      </c>
      <c r="G53" s="2" t="str">
        <f>IF(AND(G52="",'Kurs-Eingabe'!I59=""),"",IF('Kurs-Eingabe'!I59="",G52,'Kurs-Eingabe'!I59))</f>
        <v/>
      </c>
      <c r="H53" s="2" t="str">
        <f>IF(AND(H52="",'Kurs-Eingabe'!J59=""),"",IF('Kurs-Eingabe'!J59="",H52,'Kurs-Eingabe'!J59))</f>
        <v/>
      </c>
      <c r="I53" s="2" t="str">
        <f>IF(AND(I52="",'Kurs-Eingabe'!K59=""),"",IF('Kurs-Eingabe'!K59="",I52,'Kurs-Eingabe'!K59))</f>
        <v/>
      </c>
      <c r="J53" s="2" t="str">
        <f>IF(AND(J52="",'Kurs-Eingabe'!L59=""),"",IF('Kurs-Eingabe'!L59="",J52,'Kurs-Eingabe'!L59))</f>
        <v/>
      </c>
      <c r="K53" s="2" t="str">
        <f>IF(AND(K52="",'Kurs-Eingabe'!M59=""),"",IF('Kurs-Eingabe'!M59="",K52,'Kurs-Eingabe'!M59))</f>
        <v/>
      </c>
    </row>
    <row r="54" spans="1:11" x14ac:dyDescent="0.2">
      <c r="A54" s="5"/>
      <c r="B54" s="2">
        <f>IF(AND(B53="",'Kurs-Eingabe'!D60=""),"",IF('Kurs-Eingabe'!D60="",B53,'Kurs-Eingabe'!D60))</f>
        <v>185.98</v>
      </c>
      <c r="C54" s="2">
        <f>IF(AND(C53="",'Kurs-Eingabe'!E60=""),"",IF('Kurs-Eingabe'!E60="",C53,'Kurs-Eingabe'!E60))</f>
        <v>70.38</v>
      </c>
      <c r="D54" s="2" t="str">
        <f>IF(AND(D53="",'Kurs-Eingabe'!F60=""),"",IF('Kurs-Eingabe'!F60="",D53,'Kurs-Eingabe'!F60))</f>
        <v/>
      </c>
      <c r="E54" s="2" t="str">
        <f>IF(AND(E53="",'Kurs-Eingabe'!G60=""),"",IF('Kurs-Eingabe'!G60="",E53,'Kurs-Eingabe'!G60))</f>
        <v/>
      </c>
      <c r="F54" s="2" t="str">
        <f>IF(AND(F53="",'Kurs-Eingabe'!H60=""),"",IF('Kurs-Eingabe'!H60="",F53,'Kurs-Eingabe'!H60))</f>
        <v/>
      </c>
      <c r="G54" s="2" t="str">
        <f>IF(AND(G53="",'Kurs-Eingabe'!I60=""),"",IF('Kurs-Eingabe'!I60="",G53,'Kurs-Eingabe'!I60))</f>
        <v/>
      </c>
      <c r="H54" s="2" t="str">
        <f>IF(AND(H53="",'Kurs-Eingabe'!J60=""),"",IF('Kurs-Eingabe'!J60="",H53,'Kurs-Eingabe'!J60))</f>
        <v/>
      </c>
      <c r="I54" s="2" t="str">
        <f>IF(AND(I53="",'Kurs-Eingabe'!K60=""),"",IF('Kurs-Eingabe'!K60="",I53,'Kurs-Eingabe'!K60))</f>
        <v/>
      </c>
      <c r="J54" s="2" t="str">
        <f>IF(AND(J53="",'Kurs-Eingabe'!L60=""),"",IF('Kurs-Eingabe'!L60="",J53,'Kurs-Eingabe'!L60))</f>
        <v/>
      </c>
      <c r="K54" s="2" t="str">
        <f>IF(AND(K53="",'Kurs-Eingabe'!M60=""),"",IF('Kurs-Eingabe'!M60="",K53,'Kurs-Eingabe'!M60))</f>
        <v/>
      </c>
    </row>
    <row r="55" spans="1:11" x14ac:dyDescent="0.2">
      <c r="A55" s="5"/>
      <c r="B55" s="2">
        <f>IF(AND(B54="",'Kurs-Eingabe'!D61=""),"",IF('Kurs-Eingabe'!D61="",B54,'Kurs-Eingabe'!D61))</f>
        <v>185.98</v>
      </c>
      <c r="C55" s="2">
        <f>IF(AND(C54="",'Kurs-Eingabe'!E61=""),"",IF('Kurs-Eingabe'!E61="",C54,'Kurs-Eingabe'!E61))</f>
        <v>70.38</v>
      </c>
      <c r="D55" s="2" t="str">
        <f>IF(AND(D54="",'Kurs-Eingabe'!F61=""),"",IF('Kurs-Eingabe'!F61="",D54,'Kurs-Eingabe'!F61))</f>
        <v/>
      </c>
      <c r="E55" s="2" t="str">
        <f>IF(AND(E54="",'Kurs-Eingabe'!G61=""),"",IF('Kurs-Eingabe'!G61="",E54,'Kurs-Eingabe'!G61))</f>
        <v/>
      </c>
      <c r="F55" s="2" t="str">
        <f>IF(AND(F54="",'Kurs-Eingabe'!H61=""),"",IF('Kurs-Eingabe'!H61="",F54,'Kurs-Eingabe'!H61))</f>
        <v/>
      </c>
      <c r="G55" s="2" t="str">
        <f>IF(AND(G54="",'Kurs-Eingabe'!I61=""),"",IF('Kurs-Eingabe'!I61="",G54,'Kurs-Eingabe'!I61))</f>
        <v/>
      </c>
      <c r="H55" s="2" t="str">
        <f>IF(AND(H54="",'Kurs-Eingabe'!J61=""),"",IF('Kurs-Eingabe'!J61="",H54,'Kurs-Eingabe'!J61))</f>
        <v/>
      </c>
      <c r="I55" s="2" t="str">
        <f>IF(AND(I54="",'Kurs-Eingabe'!K61=""),"",IF('Kurs-Eingabe'!K61="",I54,'Kurs-Eingabe'!K61))</f>
        <v/>
      </c>
      <c r="J55" s="2" t="str">
        <f>IF(AND(J54="",'Kurs-Eingabe'!L61=""),"",IF('Kurs-Eingabe'!L61="",J54,'Kurs-Eingabe'!L61))</f>
        <v/>
      </c>
      <c r="K55" s="2" t="str">
        <f>IF(AND(K54="",'Kurs-Eingabe'!M61=""),"",IF('Kurs-Eingabe'!M61="",K54,'Kurs-Eingabe'!M61))</f>
        <v/>
      </c>
    </row>
    <row r="56" spans="1:11" x14ac:dyDescent="0.2">
      <c r="A56" s="5"/>
      <c r="B56" s="2">
        <f>IF(AND(B55="",'Kurs-Eingabe'!D62=""),"",IF('Kurs-Eingabe'!D62="",B55,'Kurs-Eingabe'!D62))</f>
        <v>185.98</v>
      </c>
      <c r="C56" s="2">
        <f>IF(AND(C55="",'Kurs-Eingabe'!E62=""),"",IF('Kurs-Eingabe'!E62="",C55,'Kurs-Eingabe'!E62))</f>
        <v>70.38</v>
      </c>
      <c r="D56" s="2" t="str">
        <f>IF(AND(D55="",'Kurs-Eingabe'!F62=""),"",IF('Kurs-Eingabe'!F62="",D55,'Kurs-Eingabe'!F62))</f>
        <v/>
      </c>
      <c r="E56" s="2" t="str">
        <f>IF(AND(E55="",'Kurs-Eingabe'!G62=""),"",IF('Kurs-Eingabe'!G62="",E55,'Kurs-Eingabe'!G62))</f>
        <v/>
      </c>
      <c r="F56" s="2" t="str">
        <f>IF(AND(F55="",'Kurs-Eingabe'!H62=""),"",IF('Kurs-Eingabe'!H62="",F55,'Kurs-Eingabe'!H62))</f>
        <v/>
      </c>
      <c r="G56" s="2" t="str">
        <f>IF(AND(G55="",'Kurs-Eingabe'!I62=""),"",IF('Kurs-Eingabe'!I62="",G55,'Kurs-Eingabe'!I62))</f>
        <v/>
      </c>
      <c r="H56" s="2" t="str">
        <f>IF(AND(H55="",'Kurs-Eingabe'!J62=""),"",IF('Kurs-Eingabe'!J62="",H55,'Kurs-Eingabe'!J62))</f>
        <v/>
      </c>
      <c r="I56" s="2" t="str">
        <f>IF(AND(I55="",'Kurs-Eingabe'!K62=""),"",IF('Kurs-Eingabe'!K62="",I55,'Kurs-Eingabe'!K62))</f>
        <v/>
      </c>
      <c r="J56" s="2" t="str">
        <f>IF(AND(J55="",'Kurs-Eingabe'!L62=""),"",IF('Kurs-Eingabe'!L62="",J55,'Kurs-Eingabe'!L62))</f>
        <v/>
      </c>
      <c r="K56" s="2" t="str">
        <f>IF(AND(K55="",'Kurs-Eingabe'!M62=""),"",IF('Kurs-Eingabe'!M62="",K55,'Kurs-Eingabe'!M62))</f>
        <v/>
      </c>
    </row>
    <row r="57" spans="1:11" x14ac:dyDescent="0.2">
      <c r="A57" s="5"/>
      <c r="B57" s="2">
        <f>IF(AND(B56="",'Kurs-Eingabe'!D63=""),"",IF('Kurs-Eingabe'!D63="",B56,'Kurs-Eingabe'!D63))</f>
        <v>185.98</v>
      </c>
      <c r="C57" s="2">
        <f>IF(AND(C56="",'Kurs-Eingabe'!E63=""),"",IF('Kurs-Eingabe'!E63="",C56,'Kurs-Eingabe'!E63))</f>
        <v>70.38</v>
      </c>
      <c r="D57" s="2" t="str">
        <f>IF(AND(D56="",'Kurs-Eingabe'!F63=""),"",IF('Kurs-Eingabe'!F63="",D56,'Kurs-Eingabe'!F63))</f>
        <v/>
      </c>
      <c r="E57" s="2" t="str">
        <f>IF(AND(E56="",'Kurs-Eingabe'!G63=""),"",IF('Kurs-Eingabe'!G63="",E56,'Kurs-Eingabe'!G63))</f>
        <v/>
      </c>
      <c r="F57" s="2" t="str">
        <f>IF(AND(F56="",'Kurs-Eingabe'!H63=""),"",IF('Kurs-Eingabe'!H63="",F56,'Kurs-Eingabe'!H63))</f>
        <v/>
      </c>
      <c r="G57" s="2" t="str">
        <f>IF(AND(G56="",'Kurs-Eingabe'!I63=""),"",IF('Kurs-Eingabe'!I63="",G56,'Kurs-Eingabe'!I63))</f>
        <v/>
      </c>
      <c r="H57" s="2" t="str">
        <f>IF(AND(H56="",'Kurs-Eingabe'!J63=""),"",IF('Kurs-Eingabe'!J63="",H56,'Kurs-Eingabe'!J63))</f>
        <v/>
      </c>
      <c r="I57" s="2" t="str">
        <f>IF(AND(I56="",'Kurs-Eingabe'!K63=""),"",IF('Kurs-Eingabe'!K63="",I56,'Kurs-Eingabe'!K63))</f>
        <v/>
      </c>
      <c r="J57" s="2" t="str">
        <f>IF(AND(J56="",'Kurs-Eingabe'!L63=""),"",IF('Kurs-Eingabe'!L63="",J56,'Kurs-Eingabe'!L63))</f>
        <v/>
      </c>
      <c r="K57" s="2" t="str">
        <f>IF(AND(K56="",'Kurs-Eingabe'!M63=""),"",IF('Kurs-Eingabe'!M63="",K56,'Kurs-Eingabe'!M63))</f>
        <v/>
      </c>
    </row>
    <row r="58" spans="1:11" x14ac:dyDescent="0.2">
      <c r="A58" s="5"/>
      <c r="B58" s="2">
        <f>IF(AND(B57="",'Kurs-Eingabe'!D64=""),"",IF('Kurs-Eingabe'!D64="",B57,'Kurs-Eingabe'!D64))</f>
        <v>185.98</v>
      </c>
      <c r="C58" s="2">
        <f>IF(AND(C57="",'Kurs-Eingabe'!E64=""),"",IF('Kurs-Eingabe'!E64="",C57,'Kurs-Eingabe'!E64))</f>
        <v>70.38</v>
      </c>
      <c r="D58" s="2" t="str">
        <f>IF(AND(D57="",'Kurs-Eingabe'!F64=""),"",IF('Kurs-Eingabe'!F64="",D57,'Kurs-Eingabe'!F64))</f>
        <v/>
      </c>
      <c r="E58" s="2" t="str">
        <f>IF(AND(E57="",'Kurs-Eingabe'!G64=""),"",IF('Kurs-Eingabe'!G64="",E57,'Kurs-Eingabe'!G64))</f>
        <v/>
      </c>
      <c r="F58" s="2" t="str">
        <f>IF(AND(F57="",'Kurs-Eingabe'!H64=""),"",IF('Kurs-Eingabe'!H64="",F57,'Kurs-Eingabe'!H64))</f>
        <v/>
      </c>
      <c r="G58" s="2" t="str">
        <f>IF(AND(G57="",'Kurs-Eingabe'!I64=""),"",IF('Kurs-Eingabe'!I64="",G57,'Kurs-Eingabe'!I64))</f>
        <v/>
      </c>
      <c r="H58" s="2" t="str">
        <f>IF(AND(H57="",'Kurs-Eingabe'!J64=""),"",IF('Kurs-Eingabe'!J64="",H57,'Kurs-Eingabe'!J64))</f>
        <v/>
      </c>
      <c r="I58" s="2" t="str">
        <f>IF(AND(I57="",'Kurs-Eingabe'!K64=""),"",IF('Kurs-Eingabe'!K64="",I57,'Kurs-Eingabe'!K64))</f>
        <v/>
      </c>
      <c r="J58" s="2" t="str">
        <f>IF(AND(J57="",'Kurs-Eingabe'!L64=""),"",IF('Kurs-Eingabe'!L64="",J57,'Kurs-Eingabe'!L64))</f>
        <v/>
      </c>
      <c r="K58" s="2" t="str">
        <f>IF(AND(K57="",'Kurs-Eingabe'!M64=""),"",IF('Kurs-Eingabe'!M64="",K57,'Kurs-Eingabe'!M64))</f>
        <v/>
      </c>
    </row>
    <row r="59" spans="1:11" x14ac:dyDescent="0.2">
      <c r="A59" s="5"/>
      <c r="B59" s="2">
        <f>IF(AND(B58="",'Kurs-Eingabe'!D65=""),"",IF('Kurs-Eingabe'!D65="",B58,'Kurs-Eingabe'!D65))</f>
        <v>185.98</v>
      </c>
      <c r="C59" s="2">
        <f>IF(AND(C58="",'Kurs-Eingabe'!E65=""),"",IF('Kurs-Eingabe'!E65="",C58,'Kurs-Eingabe'!E65))</f>
        <v>70.38</v>
      </c>
      <c r="D59" s="2" t="str">
        <f>IF(AND(D58="",'Kurs-Eingabe'!F65=""),"",IF('Kurs-Eingabe'!F65="",D58,'Kurs-Eingabe'!F65))</f>
        <v/>
      </c>
      <c r="E59" s="2" t="str">
        <f>IF(AND(E58="",'Kurs-Eingabe'!G65=""),"",IF('Kurs-Eingabe'!G65="",E58,'Kurs-Eingabe'!G65))</f>
        <v/>
      </c>
      <c r="F59" s="2" t="str">
        <f>IF(AND(F58="",'Kurs-Eingabe'!H65=""),"",IF('Kurs-Eingabe'!H65="",F58,'Kurs-Eingabe'!H65))</f>
        <v/>
      </c>
      <c r="G59" s="2" t="str">
        <f>IF(AND(G58="",'Kurs-Eingabe'!I65=""),"",IF('Kurs-Eingabe'!I65="",G58,'Kurs-Eingabe'!I65))</f>
        <v/>
      </c>
      <c r="H59" s="2" t="str">
        <f>IF(AND(H58="",'Kurs-Eingabe'!J65=""),"",IF('Kurs-Eingabe'!J65="",H58,'Kurs-Eingabe'!J65))</f>
        <v/>
      </c>
      <c r="I59" s="2" t="str">
        <f>IF(AND(I58="",'Kurs-Eingabe'!K65=""),"",IF('Kurs-Eingabe'!K65="",I58,'Kurs-Eingabe'!K65))</f>
        <v/>
      </c>
      <c r="J59" s="2" t="str">
        <f>IF(AND(J58="",'Kurs-Eingabe'!L65=""),"",IF('Kurs-Eingabe'!L65="",J58,'Kurs-Eingabe'!L65))</f>
        <v/>
      </c>
      <c r="K59" s="2" t="str">
        <f>IF(AND(K58="",'Kurs-Eingabe'!M65=""),"",IF('Kurs-Eingabe'!M65="",K58,'Kurs-Eingabe'!M65))</f>
        <v/>
      </c>
    </row>
    <row r="60" spans="1:11" x14ac:dyDescent="0.2">
      <c r="A60" s="5"/>
      <c r="B60" s="2">
        <f>IF(AND(B59="",'Kurs-Eingabe'!D66=""),"",IF('Kurs-Eingabe'!D66="",B59,'Kurs-Eingabe'!D66))</f>
        <v>185.98</v>
      </c>
      <c r="C60" s="2">
        <f>IF(AND(C59="",'Kurs-Eingabe'!E66=""),"",IF('Kurs-Eingabe'!E66="",C59,'Kurs-Eingabe'!E66))</f>
        <v>70.38</v>
      </c>
      <c r="D60" s="2" t="str">
        <f>IF(AND(D59="",'Kurs-Eingabe'!F66=""),"",IF('Kurs-Eingabe'!F66="",D59,'Kurs-Eingabe'!F66))</f>
        <v/>
      </c>
      <c r="E60" s="2" t="str">
        <f>IF(AND(E59="",'Kurs-Eingabe'!G66=""),"",IF('Kurs-Eingabe'!G66="",E59,'Kurs-Eingabe'!G66))</f>
        <v/>
      </c>
      <c r="F60" s="2" t="str">
        <f>IF(AND(F59="",'Kurs-Eingabe'!H66=""),"",IF('Kurs-Eingabe'!H66="",F59,'Kurs-Eingabe'!H66))</f>
        <v/>
      </c>
      <c r="G60" s="2" t="str">
        <f>IF(AND(G59="",'Kurs-Eingabe'!I66=""),"",IF('Kurs-Eingabe'!I66="",G59,'Kurs-Eingabe'!I66))</f>
        <v/>
      </c>
      <c r="H60" s="2" t="str">
        <f>IF(AND(H59="",'Kurs-Eingabe'!J66=""),"",IF('Kurs-Eingabe'!J66="",H59,'Kurs-Eingabe'!J66))</f>
        <v/>
      </c>
      <c r="I60" s="2" t="str">
        <f>IF(AND(I59="",'Kurs-Eingabe'!K66=""),"",IF('Kurs-Eingabe'!K66="",I59,'Kurs-Eingabe'!K66))</f>
        <v/>
      </c>
      <c r="J60" s="2" t="str">
        <f>IF(AND(J59="",'Kurs-Eingabe'!L66=""),"",IF('Kurs-Eingabe'!L66="",J59,'Kurs-Eingabe'!L66))</f>
        <v/>
      </c>
      <c r="K60" s="2" t="str">
        <f>IF(AND(K59="",'Kurs-Eingabe'!M66=""),"",IF('Kurs-Eingabe'!M66="",K59,'Kurs-Eingabe'!M66))</f>
        <v/>
      </c>
    </row>
    <row r="61" spans="1:11" x14ac:dyDescent="0.2">
      <c r="A61" s="5"/>
      <c r="B61" s="2">
        <f>IF(AND(B60="",'Kurs-Eingabe'!D67=""),"",IF('Kurs-Eingabe'!D67="",B60,'Kurs-Eingabe'!D67))</f>
        <v>185.98</v>
      </c>
      <c r="C61" s="2">
        <f>IF(AND(C60="",'Kurs-Eingabe'!E67=""),"",IF('Kurs-Eingabe'!E67="",C60,'Kurs-Eingabe'!E67))</f>
        <v>70.38</v>
      </c>
      <c r="D61" s="2" t="str">
        <f>IF(AND(D60="",'Kurs-Eingabe'!F67=""),"",IF('Kurs-Eingabe'!F67="",D60,'Kurs-Eingabe'!F67))</f>
        <v/>
      </c>
      <c r="E61" s="2" t="str">
        <f>IF(AND(E60="",'Kurs-Eingabe'!G67=""),"",IF('Kurs-Eingabe'!G67="",E60,'Kurs-Eingabe'!G67))</f>
        <v/>
      </c>
      <c r="F61" s="2" t="str">
        <f>IF(AND(F60="",'Kurs-Eingabe'!H67=""),"",IF('Kurs-Eingabe'!H67="",F60,'Kurs-Eingabe'!H67))</f>
        <v/>
      </c>
      <c r="G61" s="2" t="str">
        <f>IF(AND(G60="",'Kurs-Eingabe'!I67=""),"",IF('Kurs-Eingabe'!I67="",G60,'Kurs-Eingabe'!I67))</f>
        <v/>
      </c>
      <c r="H61" s="2" t="str">
        <f>IF(AND(H60="",'Kurs-Eingabe'!J67=""),"",IF('Kurs-Eingabe'!J67="",H60,'Kurs-Eingabe'!J67))</f>
        <v/>
      </c>
      <c r="I61" s="2" t="str">
        <f>IF(AND(I60="",'Kurs-Eingabe'!K67=""),"",IF('Kurs-Eingabe'!K67="",I60,'Kurs-Eingabe'!K67))</f>
        <v/>
      </c>
      <c r="J61" s="2" t="str">
        <f>IF(AND(J60="",'Kurs-Eingabe'!L67=""),"",IF('Kurs-Eingabe'!L67="",J60,'Kurs-Eingabe'!L67))</f>
        <v/>
      </c>
      <c r="K61" s="2" t="str">
        <f>IF(AND(K60="",'Kurs-Eingabe'!M67=""),"",IF('Kurs-Eingabe'!M67="",K60,'Kurs-Eingabe'!M67))</f>
        <v/>
      </c>
    </row>
    <row r="62" spans="1:11" x14ac:dyDescent="0.2">
      <c r="A62" s="5"/>
      <c r="B62" s="2">
        <f>IF(AND(B61="",'Kurs-Eingabe'!D68=""),"",IF('Kurs-Eingabe'!D68="",B61,'Kurs-Eingabe'!D68))</f>
        <v>185.98</v>
      </c>
      <c r="C62" s="2">
        <f>IF(AND(C61="",'Kurs-Eingabe'!E68=""),"",IF('Kurs-Eingabe'!E68="",C61,'Kurs-Eingabe'!E68))</f>
        <v>70.38</v>
      </c>
      <c r="D62" s="2" t="str">
        <f>IF(AND(D61="",'Kurs-Eingabe'!F68=""),"",IF('Kurs-Eingabe'!F68="",D61,'Kurs-Eingabe'!F68))</f>
        <v/>
      </c>
      <c r="E62" s="2" t="str">
        <f>IF(AND(E61="",'Kurs-Eingabe'!G68=""),"",IF('Kurs-Eingabe'!G68="",E61,'Kurs-Eingabe'!G68))</f>
        <v/>
      </c>
      <c r="F62" s="2" t="str">
        <f>IF(AND(F61="",'Kurs-Eingabe'!H68=""),"",IF('Kurs-Eingabe'!H68="",F61,'Kurs-Eingabe'!H68))</f>
        <v/>
      </c>
      <c r="G62" s="2" t="str">
        <f>IF(AND(G61="",'Kurs-Eingabe'!I68=""),"",IF('Kurs-Eingabe'!I68="",G61,'Kurs-Eingabe'!I68))</f>
        <v/>
      </c>
      <c r="H62" s="2" t="str">
        <f>IF(AND(H61="",'Kurs-Eingabe'!J68=""),"",IF('Kurs-Eingabe'!J68="",H61,'Kurs-Eingabe'!J68))</f>
        <v/>
      </c>
      <c r="I62" s="2" t="str">
        <f>IF(AND(I61="",'Kurs-Eingabe'!K68=""),"",IF('Kurs-Eingabe'!K68="",I61,'Kurs-Eingabe'!K68))</f>
        <v/>
      </c>
      <c r="J62" s="2" t="str">
        <f>IF(AND(J61="",'Kurs-Eingabe'!L68=""),"",IF('Kurs-Eingabe'!L68="",J61,'Kurs-Eingabe'!L68))</f>
        <v/>
      </c>
      <c r="K62" s="2" t="str">
        <f>IF(AND(K61="",'Kurs-Eingabe'!M68=""),"",IF('Kurs-Eingabe'!M68="",K61,'Kurs-Eingabe'!M68))</f>
        <v/>
      </c>
    </row>
    <row r="63" spans="1:11" x14ac:dyDescent="0.2">
      <c r="A63" s="5"/>
      <c r="B63" s="2">
        <f>IF(AND(B62="",'Kurs-Eingabe'!D69=""),"",IF('Kurs-Eingabe'!D69="",B62,'Kurs-Eingabe'!D69))</f>
        <v>185.98</v>
      </c>
      <c r="C63" s="2">
        <f>IF(AND(C62="",'Kurs-Eingabe'!E69=""),"",IF('Kurs-Eingabe'!E69="",C62,'Kurs-Eingabe'!E69))</f>
        <v>70.38</v>
      </c>
      <c r="D63" s="2" t="str">
        <f>IF(AND(D62="",'Kurs-Eingabe'!F69=""),"",IF('Kurs-Eingabe'!F69="",D62,'Kurs-Eingabe'!F69))</f>
        <v/>
      </c>
      <c r="E63" s="2" t="str">
        <f>IF(AND(E62="",'Kurs-Eingabe'!G69=""),"",IF('Kurs-Eingabe'!G69="",E62,'Kurs-Eingabe'!G69))</f>
        <v/>
      </c>
      <c r="F63" s="2" t="str">
        <f>IF(AND(F62="",'Kurs-Eingabe'!H69=""),"",IF('Kurs-Eingabe'!H69="",F62,'Kurs-Eingabe'!H69))</f>
        <v/>
      </c>
      <c r="G63" s="2" t="str">
        <f>IF(AND(G62="",'Kurs-Eingabe'!I69=""),"",IF('Kurs-Eingabe'!I69="",G62,'Kurs-Eingabe'!I69))</f>
        <v/>
      </c>
      <c r="H63" s="2" t="str">
        <f>IF(AND(H62="",'Kurs-Eingabe'!J69=""),"",IF('Kurs-Eingabe'!J69="",H62,'Kurs-Eingabe'!J69))</f>
        <v/>
      </c>
      <c r="I63" s="2" t="str">
        <f>IF(AND(I62="",'Kurs-Eingabe'!K69=""),"",IF('Kurs-Eingabe'!K69="",I62,'Kurs-Eingabe'!K69))</f>
        <v/>
      </c>
      <c r="J63" s="2" t="str">
        <f>IF(AND(J62="",'Kurs-Eingabe'!L69=""),"",IF('Kurs-Eingabe'!L69="",J62,'Kurs-Eingabe'!L69))</f>
        <v/>
      </c>
      <c r="K63" s="2" t="str">
        <f>IF(AND(K62="",'Kurs-Eingabe'!M69=""),"",IF('Kurs-Eingabe'!M69="",K62,'Kurs-Eingabe'!M69))</f>
        <v/>
      </c>
    </row>
    <row r="64" spans="1:11" x14ac:dyDescent="0.2">
      <c r="A64" s="5"/>
      <c r="B64" s="2">
        <f>IF(AND(B63="",'Kurs-Eingabe'!D70=""),"",IF('Kurs-Eingabe'!D70="",B63,'Kurs-Eingabe'!D70))</f>
        <v>185.98</v>
      </c>
      <c r="C64" s="2">
        <f>IF(AND(C63="",'Kurs-Eingabe'!E70=""),"",IF('Kurs-Eingabe'!E70="",C63,'Kurs-Eingabe'!E70))</f>
        <v>70.38</v>
      </c>
      <c r="D64" s="2" t="str">
        <f>IF(AND(D63="",'Kurs-Eingabe'!F70=""),"",IF('Kurs-Eingabe'!F70="",D63,'Kurs-Eingabe'!F70))</f>
        <v/>
      </c>
      <c r="E64" s="2" t="str">
        <f>IF(AND(E63="",'Kurs-Eingabe'!G70=""),"",IF('Kurs-Eingabe'!G70="",E63,'Kurs-Eingabe'!G70))</f>
        <v/>
      </c>
      <c r="F64" s="2" t="str">
        <f>IF(AND(F63="",'Kurs-Eingabe'!H70=""),"",IF('Kurs-Eingabe'!H70="",F63,'Kurs-Eingabe'!H70))</f>
        <v/>
      </c>
      <c r="G64" s="2" t="str">
        <f>IF(AND(G63="",'Kurs-Eingabe'!I70=""),"",IF('Kurs-Eingabe'!I70="",G63,'Kurs-Eingabe'!I70))</f>
        <v/>
      </c>
      <c r="H64" s="2" t="str">
        <f>IF(AND(H63="",'Kurs-Eingabe'!J70=""),"",IF('Kurs-Eingabe'!J70="",H63,'Kurs-Eingabe'!J70))</f>
        <v/>
      </c>
      <c r="I64" s="2" t="str">
        <f>IF(AND(I63="",'Kurs-Eingabe'!K70=""),"",IF('Kurs-Eingabe'!K70="",I63,'Kurs-Eingabe'!K70))</f>
        <v/>
      </c>
      <c r="J64" s="2" t="str">
        <f>IF(AND(J63="",'Kurs-Eingabe'!L70=""),"",IF('Kurs-Eingabe'!L70="",J63,'Kurs-Eingabe'!L70))</f>
        <v/>
      </c>
      <c r="K64" s="2" t="str">
        <f>IF(AND(K63="",'Kurs-Eingabe'!M70=""),"",IF('Kurs-Eingabe'!M70="",K63,'Kurs-Eingabe'!M70))</f>
        <v/>
      </c>
    </row>
    <row r="65" spans="1:11" x14ac:dyDescent="0.2">
      <c r="A65" s="5"/>
      <c r="B65" s="2">
        <f>IF(AND(B64="",'Kurs-Eingabe'!D71=""),"",IF('Kurs-Eingabe'!D71="",B64,'Kurs-Eingabe'!D71))</f>
        <v>185.98</v>
      </c>
      <c r="C65" s="2">
        <f>IF(AND(C64="",'Kurs-Eingabe'!E71=""),"",IF('Kurs-Eingabe'!E71="",C64,'Kurs-Eingabe'!E71))</f>
        <v>70.38</v>
      </c>
      <c r="D65" s="2" t="str">
        <f>IF(AND(D64="",'Kurs-Eingabe'!F71=""),"",IF('Kurs-Eingabe'!F71="",D64,'Kurs-Eingabe'!F71))</f>
        <v/>
      </c>
      <c r="E65" s="2" t="str">
        <f>IF(AND(E64="",'Kurs-Eingabe'!G71=""),"",IF('Kurs-Eingabe'!G71="",E64,'Kurs-Eingabe'!G71))</f>
        <v/>
      </c>
      <c r="F65" s="2" t="str">
        <f>IF(AND(F64="",'Kurs-Eingabe'!H71=""),"",IF('Kurs-Eingabe'!H71="",F64,'Kurs-Eingabe'!H71))</f>
        <v/>
      </c>
      <c r="G65" s="2" t="str">
        <f>IF(AND(G64="",'Kurs-Eingabe'!I71=""),"",IF('Kurs-Eingabe'!I71="",G64,'Kurs-Eingabe'!I71))</f>
        <v/>
      </c>
      <c r="H65" s="2" t="str">
        <f>IF(AND(H64="",'Kurs-Eingabe'!J71=""),"",IF('Kurs-Eingabe'!J71="",H64,'Kurs-Eingabe'!J71))</f>
        <v/>
      </c>
      <c r="I65" s="2" t="str">
        <f>IF(AND(I64="",'Kurs-Eingabe'!K71=""),"",IF('Kurs-Eingabe'!K71="",I64,'Kurs-Eingabe'!K71))</f>
        <v/>
      </c>
      <c r="J65" s="2" t="str">
        <f>IF(AND(J64="",'Kurs-Eingabe'!L71=""),"",IF('Kurs-Eingabe'!L71="",J64,'Kurs-Eingabe'!L71))</f>
        <v/>
      </c>
      <c r="K65" s="2" t="str">
        <f>IF(AND(K64="",'Kurs-Eingabe'!M71=""),"",IF('Kurs-Eingabe'!M71="",K64,'Kurs-Eingabe'!M71))</f>
        <v/>
      </c>
    </row>
    <row r="66" spans="1:11" x14ac:dyDescent="0.2">
      <c r="A66" s="5"/>
      <c r="B66" s="2">
        <f>IF(AND(B65="",'Kurs-Eingabe'!D72=""),"",IF('Kurs-Eingabe'!D72="",B65,'Kurs-Eingabe'!D72))</f>
        <v>185.98</v>
      </c>
      <c r="C66" s="2">
        <f>IF(AND(C65="",'Kurs-Eingabe'!E72=""),"",IF('Kurs-Eingabe'!E72="",C65,'Kurs-Eingabe'!E72))</f>
        <v>70.38</v>
      </c>
      <c r="D66" s="2" t="str">
        <f>IF(AND(D65="",'Kurs-Eingabe'!F72=""),"",IF('Kurs-Eingabe'!F72="",D65,'Kurs-Eingabe'!F72))</f>
        <v/>
      </c>
      <c r="E66" s="2" t="str">
        <f>IF(AND(E65="",'Kurs-Eingabe'!G72=""),"",IF('Kurs-Eingabe'!G72="",E65,'Kurs-Eingabe'!G72))</f>
        <v/>
      </c>
      <c r="F66" s="2" t="str">
        <f>IF(AND(F65="",'Kurs-Eingabe'!H72=""),"",IF('Kurs-Eingabe'!H72="",F65,'Kurs-Eingabe'!H72))</f>
        <v/>
      </c>
      <c r="G66" s="2" t="str">
        <f>IF(AND(G65="",'Kurs-Eingabe'!I72=""),"",IF('Kurs-Eingabe'!I72="",G65,'Kurs-Eingabe'!I72))</f>
        <v/>
      </c>
      <c r="H66" s="2" t="str">
        <f>IF(AND(H65="",'Kurs-Eingabe'!J72=""),"",IF('Kurs-Eingabe'!J72="",H65,'Kurs-Eingabe'!J72))</f>
        <v/>
      </c>
      <c r="I66" s="2" t="str">
        <f>IF(AND(I65="",'Kurs-Eingabe'!K72=""),"",IF('Kurs-Eingabe'!K72="",I65,'Kurs-Eingabe'!K72))</f>
        <v/>
      </c>
      <c r="J66" s="2" t="str">
        <f>IF(AND(J65="",'Kurs-Eingabe'!L72=""),"",IF('Kurs-Eingabe'!L72="",J65,'Kurs-Eingabe'!L72))</f>
        <v/>
      </c>
      <c r="K66" s="2" t="str">
        <f>IF(AND(K65="",'Kurs-Eingabe'!M72=""),"",IF('Kurs-Eingabe'!M72="",K65,'Kurs-Eingabe'!M72))</f>
        <v/>
      </c>
    </row>
    <row r="67" spans="1:11" x14ac:dyDescent="0.2">
      <c r="A67" s="5"/>
      <c r="B67" s="2">
        <f>IF(AND(B66="",'Kurs-Eingabe'!D73=""),"",IF('Kurs-Eingabe'!D73="",B66,'Kurs-Eingabe'!D73))</f>
        <v>185.98</v>
      </c>
      <c r="C67" s="2">
        <f>IF(AND(C66="",'Kurs-Eingabe'!E73=""),"",IF('Kurs-Eingabe'!E73="",C66,'Kurs-Eingabe'!E73))</f>
        <v>70.38</v>
      </c>
      <c r="D67" s="2" t="str">
        <f>IF(AND(D66="",'Kurs-Eingabe'!F73=""),"",IF('Kurs-Eingabe'!F73="",D66,'Kurs-Eingabe'!F73))</f>
        <v/>
      </c>
      <c r="E67" s="2" t="str">
        <f>IF(AND(E66="",'Kurs-Eingabe'!G73=""),"",IF('Kurs-Eingabe'!G73="",E66,'Kurs-Eingabe'!G73))</f>
        <v/>
      </c>
      <c r="F67" s="2" t="str">
        <f>IF(AND(F66="",'Kurs-Eingabe'!H73=""),"",IF('Kurs-Eingabe'!H73="",F66,'Kurs-Eingabe'!H73))</f>
        <v/>
      </c>
      <c r="G67" s="2" t="str">
        <f>IF(AND(G66="",'Kurs-Eingabe'!I73=""),"",IF('Kurs-Eingabe'!I73="",G66,'Kurs-Eingabe'!I73))</f>
        <v/>
      </c>
      <c r="H67" s="2" t="str">
        <f>IF(AND(H66="",'Kurs-Eingabe'!J73=""),"",IF('Kurs-Eingabe'!J73="",H66,'Kurs-Eingabe'!J73))</f>
        <v/>
      </c>
      <c r="I67" s="2" t="str">
        <f>IF(AND(I66="",'Kurs-Eingabe'!K73=""),"",IF('Kurs-Eingabe'!K73="",I66,'Kurs-Eingabe'!K73))</f>
        <v/>
      </c>
      <c r="J67" s="2" t="str">
        <f>IF(AND(J66="",'Kurs-Eingabe'!L73=""),"",IF('Kurs-Eingabe'!L73="",J66,'Kurs-Eingabe'!L73))</f>
        <v/>
      </c>
      <c r="K67" s="2" t="str">
        <f>IF(AND(K66="",'Kurs-Eingabe'!M73=""),"",IF('Kurs-Eingabe'!M73="",K66,'Kurs-Eingabe'!M73))</f>
        <v/>
      </c>
    </row>
    <row r="68" spans="1:11" x14ac:dyDescent="0.2">
      <c r="A68" s="5"/>
      <c r="B68" s="2">
        <f>IF(AND(B67="",'Kurs-Eingabe'!D74=""),"",IF('Kurs-Eingabe'!D74="",B67,'Kurs-Eingabe'!D74))</f>
        <v>185.98</v>
      </c>
      <c r="C68" s="2">
        <f>IF(AND(C67="",'Kurs-Eingabe'!E74=""),"",IF('Kurs-Eingabe'!E74="",C67,'Kurs-Eingabe'!E74))</f>
        <v>70.38</v>
      </c>
      <c r="D68" s="2" t="str">
        <f>IF(AND(D67="",'Kurs-Eingabe'!F74=""),"",IF('Kurs-Eingabe'!F74="",D67,'Kurs-Eingabe'!F74))</f>
        <v/>
      </c>
      <c r="E68" s="2" t="str">
        <f>IF(AND(E67="",'Kurs-Eingabe'!G74=""),"",IF('Kurs-Eingabe'!G74="",E67,'Kurs-Eingabe'!G74))</f>
        <v/>
      </c>
      <c r="F68" s="2" t="str">
        <f>IF(AND(F67="",'Kurs-Eingabe'!H74=""),"",IF('Kurs-Eingabe'!H74="",F67,'Kurs-Eingabe'!H74))</f>
        <v/>
      </c>
      <c r="G68" s="2" t="str">
        <f>IF(AND(G67="",'Kurs-Eingabe'!I74=""),"",IF('Kurs-Eingabe'!I74="",G67,'Kurs-Eingabe'!I74))</f>
        <v/>
      </c>
      <c r="H68" s="2" t="str">
        <f>IF(AND(H67="",'Kurs-Eingabe'!J74=""),"",IF('Kurs-Eingabe'!J74="",H67,'Kurs-Eingabe'!J74))</f>
        <v/>
      </c>
      <c r="I68" s="2" t="str">
        <f>IF(AND(I67="",'Kurs-Eingabe'!K74=""),"",IF('Kurs-Eingabe'!K74="",I67,'Kurs-Eingabe'!K74))</f>
        <v/>
      </c>
      <c r="J68" s="2" t="str">
        <f>IF(AND(J67="",'Kurs-Eingabe'!L74=""),"",IF('Kurs-Eingabe'!L74="",J67,'Kurs-Eingabe'!L74))</f>
        <v/>
      </c>
      <c r="K68" s="2" t="str">
        <f>IF(AND(K67="",'Kurs-Eingabe'!M74=""),"",IF('Kurs-Eingabe'!M74="",K67,'Kurs-Eingabe'!M74))</f>
        <v/>
      </c>
    </row>
    <row r="69" spans="1:11" x14ac:dyDescent="0.2">
      <c r="A69" s="5"/>
      <c r="B69" s="2">
        <f>IF(AND(B68="",'Kurs-Eingabe'!D75=""),"",IF('Kurs-Eingabe'!D75="",B68,'Kurs-Eingabe'!D75))</f>
        <v>185.98</v>
      </c>
      <c r="C69" s="2">
        <f>IF(AND(C68="",'Kurs-Eingabe'!E75=""),"",IF('Kurs-Eingabe'!E75="",C68,'Kurs-Eingabe'!E75))</f>
        <v>70.38</v>
      </c>
      <c r="D69" s="2" t="str">
        <f>IF(AND(D68="",'Kurs-Eingabe'!F75=""),"",IF('Kurs-Eingabe'!F75="",D68,'Kurs-Eingabe'!F75))</f>
        <v/>
      </c>
      <c r="E69" s="2" t="str">
        <f>IF(AND(E68="",'Kurs-Eingabe'!G75=""),"",IF('Kurs-Eingabe'!G75="",E68,'Kurs-Eingabe'!G75))</f>
        <v/>
      </c>
      <c r="F69" s="2" t="str">
        <f>IF(AND(F68="",'Kurs-Eingabe'!H75=""),"",IF('Kurs-Eingabe'!H75="",F68,'Kurs-Eingabe'!H75))</f>
        <v/>
      </c>
      <c r="G69" s="2" t="str">
        <f>IF(AND(G68="",'Kurs-Eingabe'!I75=""),"",IF('Kurs-Eingabe'!I75="",G68,'Kurs-Eingabe'!I75))</f>
        <v/>
      </c>
      <c r="H69" s="2" t="str">
        <f>IF(AND(H68="",'Kurs-Eingabe'!J75=""),"",IF('Kurs-Eingabe'!J75="",H68,'Kurs-Eingabe'!J75))</f>
        <v/>
      </c>
      <c r="I69" s="2" t="str">
        <f>IF(AND(I68="",'Kurs-Eingabe'!K75=""),"",IF('Kurs-Eingabe'!K75="",I68,'Kurs-Eingabe'!K75))</f>
        <v/>
      </c>
      <c r="J69" s="2" t="str">
        <f>IF(AND(J68="",'Kurs-Eingabe'!L75=""),"",IF('Kurs-Eingabe'!L75="",J68,'Kurs-Eingabe'!L75))</f>
        <v/>
      </c>
      <c r="K69" s="2" t="str">
        <f>IF(AND(K68="",'Kurs-Eingabe'!M75=""),"",IF('Kurs-Eingabe'!M75="",K68,'Kurs-Eingabe'!M75))</f>
        <v/>
      </c>
    </row>
    <row r="70" spans="1:11" x14ac:dyDescent="0.2">
      <c r="A70" s="5"/>
      <c r="B70" s="2">
        <f>IF(AND(B69="",'Kurs-Eingabe'!D76=""),"",IF('Kurs-Eingabe'!D76="",B69,'Kurs-Eingabe'!D76))</f>
        <v>185.98</v>
      </c>
      <c r="C70" s="2">
        <f>IF(AND(C69="",'Kurs-Eingabe'!E76=""),"",IF('Kurs-Eingabe'!E76="",C69,'Kurs-Eingabe'!E76))</f>
        <v>70.38</v>
      </c>
      <c r="D70" s="2" t="str">
        <f>IF(AND(D69="",'Kurs-Eingabe'!F76=""),"",IF('Kurs-Eingabe'!F76="",D69,'Kurs-Eingabe'!F76))</f>
        <v/>
      </c>
      <c r="E70" s="2" t="str">
        <f>IF(AND(E69="",'Kurs-Eingabe'!G76=""),"",IF('Kurs-Eingabe'!G76="",E69,'Kurs-Eingabe'!G76))</f>
        <v/>
      </c>
      <c r="F70" s="2" t="str">
        <f>IF(AND(F69="",'Kurs-Eingabe'!H76=""),"",IF('Kurs-Eingabe'!H76="",F69,'Kurs-Eingabe'!H76))</f>
        <v/>
      </c>
      <c r="G70" s="2" t="str">
        <f>IF(AND(G69="",'Kurs-Eingabe'!I76=""),"",IF('Kurs-Eingabe'!I76="",G69,'Kurs-Eingabe'!I76))</f>
        <v/>
      </c>
      <c r="H70" s="2" t="str">
        <f>IF(AND(H69="",'Kurs-Eingabe'!J76=""),"",IF('Kurs-Eingabe'!J76="",H69,'Kurs-Eingabe'!J76))</f>
        <v/>
      </c>
      <c r="I70" s="2" t="str">
        <f>IF(AND(I69="",'Kurs-Eingabe'!K76=""),"",IF('Kurs-Eingabe'!K76="",I69,'Kurs-Eingabe'!K76))</f>
        <v/>
      </c>
      <c r="J70" s="2" t="str">
        <f>IF(AND(J69="",'Kurs-Eingabe'!L76=""),"",IF('Kurs-Eingabe'!L76="",J69,'Kurs-Eingabe'!L76))</f>
        <v/>
      </c>
      <c r="K70" s="2" t="str">
        <f>IF(AND(K69="",'Kurs-Eingabe'!M76=""),"",IF('Kurs-Eingabe'!M76="",K69,'Kurs-Eingabe'!M76))</f>
        <v/>
      </c>
    </row>
    <row r="71" spans="1:11" x14ac:dyDescent="0.2">
      <c r="A71" s="5"/>
      <c r="B71" s="2">
        <f>IF(AND(B70="",'Kurs-Eingabe'!D77=""),"",IF('Kurs-Eingabe'!D77="",B70,'Kurs-Eingabe'!D77))</f>
        <v>185.98</v>
      </c>
      <c r="C71" s="2">
        <f>IF(AND(C70="",'Kurs-Eingabe'!E77=""),"",IF('Kurs-Eingabe'!E77="",C70,'Kurs-Eingabe'!E77))</f>
        <v>70.38</v>
      </c>
      <c r="D71" s="2" t="str">
        <f>IF(AND(D70="",'Kurs-Eingabe'!F77=""),"",IF('Kurs-Eingabe'!F77="",D70,'Kurs-Eingabe'!F77))</f>
        <v/>
      </c>
      <c r="E71" s="2" t="str">
        <f>IF(AND(E70="",'Kurs-Eingabe'!G77=""),"",IF('Kurs-Eingabe'!G77="",E70,'Kurs-Eingabe'!G77))</f>
        <v/>
      </c>
      <c r="F71" s="2" t="str">
        <f>IF(AND(F70="",'Kurs-Eingabe'!H77=""),"",IF('Kurs-Eingabe'!H77="",F70,'Kurs-Eingabe'!H77))</f>
        <v/>
      </c>
      <c r="G71" s="2" t="str">
        <f>IF(AND(G70="",'Kurs-Eingabe'!I77=""),"",IF('Kurs-Eingabe'!I77="",G70,'Kurs-Eingabe'!I77))</f>
        <v/>
      </c>
      <c r="H71" s="2" t="str">
        <f>IF(AND(H70="",'Kurs-Eingabe'!J77=""),"",IF('Kurs-Eingabe'!J77="",H70,'Kurs-Eingabe'!J77))</f>
        <v/>
      </c>
      <c r="I71" s="2" t="str">
        <f>IF(AND(I70="",'Kurs-Eingabe'!K77=""),"",IF('Kurs-Eingabe'!K77="",I70,'Kurs-Eingabe'!K77))</f>
        <v/>
      </c>
      <c r="J71" s="2" t="str">
        <f>IF(AND(J70="",'Kurs-Eingabe'!L77=""),"",IF('Kurs-Eingabe'!L77="",J70,'Kurs-Eingabe'!L77))</f>
        <v/>
      </c>
      <c r="K71" s="2" t="str">
        <f>IF(AND(K70="",'Kurs-Eingabe'!M77=""),"",IF('Kurs-Eingabe'!M77="",K70,'Kurs-Eingabe'!M77))</f>
        <v/>
      </c>
    </row>
    <row r="72" spans="1:11" x14ac:dyDescent="0.2">
      <c r="A72" s="5"/>
      <c r="B72" s="2">
        <f>IF(AND(B71="",'Kurs-Eingabe'!D78=""),"",IF('Kurs-Eingabe'!D78="",B71,'Kurs-Eingabe'!D78))</f>
        <v>185.98</v>
      </c>
      <c r="C72" s="2">
        <f>IF(AND(C71="",'Kurs-Eingabe'!E78=""),"",IF('Kurs-Eingabe'!E78="",C71,'Kurs-Eingabe'!E78))</f>
        <v>70.38</v>
      </c>
      <c r="D72" s="2" t="str">
        <f>IF(AND(D71="",'Kurs-Eingabe'!F78=""),"",IF('Kurs-Eingabe'!F78="",D71,'Kurs-Eingabe'!F78))</f>
        <v/>
      </c>
      <c r="E72" s="2" t="str">
        <f>IF(AND(E71="",'Kurs-Eingabe'!G78=""),"",IF('Kurs-Eingabe'!G78="",E71,'Kurs-Eingabe'!G78))</f>
        <v/>
      </c>
      <c r="F72" s="2" t="str">
        <f>IF(AND(F71="",'Kurs-Eingabe'!H78=""),"",IF('Kurs-Eingabe'!H78="",F71,'Kurs-Eingabe'!H78))</f>
        <v/>
      </c>
      <c r="G72" s="2" t="str">
        <f>IF(AND(G71="",'Kurs-Eingabe'!I78=""),"",IF('Kurs-Eingabe'!I78="",G71,'Kurs-Eingabe'!I78))</f>
        <v/>
      </c>
      <c r="H72" s="2" t="str">
        <f>IF(AND(H71="",'Kurs-Eingabe'!J78=""),"",IF('Kurs-Eingabe'!J78="",H71,'Kurs-Eingabe'!J78))</f>
        <v/>
      </c>
      <c r="I72" s="2" t="str">
        <f>IF(AND(I71="",'Kurs-Eingabe'!K78=""),"",IF('Kurs-Eingabe'!K78="",I71,'Kurs-Eingabe'!K78))</f>
        <v/>
      </c>
      <c r="J72" s="2" t="str">
        <f>IF(AND(J71="",'Kurs-Eingabe'!L78=""),"",IF('Kurs-Eingabe'!L78="",J71,'Kurs-Eingabe'!L78))</f>
        <v/>
      </c>
      <c r="K72" s="2" t="str">
        <f>IF(AND(K71="",'Kurs-Eingabe'!M78=""),"",IF('Kurs-Eingabe'!M78="",K71,'Kurs-Eingabe'!M78))</f>
        <v/>
      </c>
    </row>
    <row r="73" spans="1:11" x14ac:dyDescent="0.2">
      <c r="A73" s="5"/>
      <c r="B73" s="2">
        <f>IF(AND(B72="",'Kurs-Eingabe'!D79=""),"",IF('Kurs-Eingabe'!D79="",B72,'Kurs-Eingabe'!D79))</f>
        <v>185.98</v>
      </c>
      <c r="C73" s="2">
        <f>IF(AND(C72="",'Kurs-Eingabe'!E79=""),"",IF('Kurs-Eingabe'!E79="",C72,'Kurs-Eingabe'!E79))</f>
        <v>70.38</v>
      </c>
      <c r="D73" s="2" t="str">
        <f>IF(AND(D72="",'Kurs-Eingabe'!F79=""),"",IF('Kurs-Eingabe'!F79="",D72,'Kurs-Eingabe'!F79))</f>
        <v/>
      </c>
      <c r="E73" s="2" t="str">
        <f>IF(AND(E72="",'Kurs-Eingabe'!G79=""),"",IF('Kurs-Eingabe'!G79="",E72,'Kurs-Eingabe'!G79))</f>
        <v/>
      </c>
      <c r="F73" s="2" t="str">
        <f>IF(AND(F72="",'Kurs-Eingabe'!H79=""),"",IF('Kurs-Eingabe'!H79="",F72,'Kurs-Eingabe'!H79))</f>
        <v/>
      </c>
      <c r="G73" s="2" t="str">
        <f>IF(AND(G72="",'Kurs-Eingabe'!I79=""),"",IF('Kurs-Eingabe'!I79="",G72,'Kurs-Eingabe'!I79))</f>
        <v/>
      </c>
      <c r="H73" s="2" t="str">
        <f>IF(AND(H72="",'Kurs-Eingabe'!J79=""),"",IF('Kurs-Eingabe'!J79="",H72,'Kurs-Eingabe'!J79))</f>
        <v/>
      </c>
      <c r="I73" s="2" t="str">
        <f>IF(AND(I72="",'Kurs-Eingabe'!K79=""),"",IF('Kurs-Eingabe'!K79="",I72,'Kurs-Eingabe'!K79))</f>
        <v/>
      </c>
      <c r="J73" s="2" t="str">
        <f>IF(AND(J72="",'Kurs-Eingabe'!L79=""),"",IF('Kurs-Eingabe'!L79="",J72,'Kurs-Eingabe'!L79))</f>
        <v/>
      </c>
      <c r="K73" s="2" t="str">
        <f>IF(AND(K72="",'Kurs-Eingabe'!M79=""),"",IF('Kurs-Eingabe'!M79="",K72,'Kurs-Eingabe'!M79))</f>
        <v/>
      </c>
    </row>
    <row r="74" spans="1:11" x14ac:dyDescent="0.2">
      <c r="A74" s="5"/>
      <c r="B74" s="2">
        <f>IF(AND(B73="",'Kurs-Eingabe'!D80=""),"",IF('Kurs-Eingabe'!D80="",B73,'Kurs-Eingabe'!D80))</f>
        <v>185.98</v>
      </c>
      <c r="C74" s="2">
        <f>IF(AND(C73="",'Kurs-Eingabe'!E80=""),"",IF('Kurs-Eingabe'!E80="",C73,'Kurs-Eingabe'!E80))</f>
        <v>70.38</v>
      </c>
      <c r="D74" s="2" t="str">
        <f>IF(AND(D73="",'Kurs-Eingabe'!F80=""),"",IF('Kurs-Eingabe'!F80="",D73,'Kurs-Eingabe'!F80))</f>
        <v/>
      </c>
      <c r="E74" s="2" t="str">
        <f>IF(AND(E73="",'Kurs-Eingabe'!G80=""),"",IF('Kurs-Eingabe'!G80="",E73,'Kurs-Eingabe'!G80))</f>
        <v/>
      </c>
      <c r="F74" s="2" t="str">
        <f>IF(AND(F73="",'Kurs-Eingabe'!H80=""),"",IF('Kurs-Eingabe'!H80="",F73,'Kurs-Eingabe'!H80))</f>
        <v/>
      </c>
      <c r="G74" s="2" t="str">
        <f>IF(AND(G73="",'Kurs-Eingabe'!I80=""),"",IF('Kurs-Eingabe'!I80="",G73,'Kurs-Eingabe'!I80))</f>
        <v/>
      </c>
      <c r="H74" s="2" t="str">
        <f>IF(AND(H73="",'Kurs-Eingabe'!J80=""),"",IF('Kurs-Eingabe'!J80="",H73,'Kurs-Eingabe'!J80))</f>
        <v/>
      </c>
      <c r="I74" s="2" t="str">
        <f>IF(AND(I73="",'Kurs-Eingabe'!K80=""),"",IF('Kurs-Eingabe'!K80="",I73,'Kurs-Eingabe'!K80))</f>
        <v/>
      </c>
      <c r="J74" s="2" t="str">
        <f>IF(AND(J73="",'Kurs-Eingabe'!L80=""),"",IF('Kurs-Eingabe'!L80="",J73,'Kurs-Eingabe'!L80))</f>
        <v/>
      </c>
      <c r="K74" s="2" t="str">
        <f>IF(AND(K73="",'Kurs-Eingabe'!M80=""),"",IF('Kurs-Eingabe'!M80="",K73,'Kurs-Eingabe'!M80))</f>
        <v/>
      </c>
    </row>
    <row r="75" spans="1:11" x14ac:dyDescent="0.2">
      <c r="A75" s="5"/>
      <c r="B75" s="2">
        <f>IF(AND(B74="",'Kurs-Eingabe'!D81=""),"",IF('Kurs-Eingabe'!D81="",B74,'Kurs-Eingabe'!D81))</f>
        <v>185.98</v>
      </c>
      <c r="C75" s="2">
        <f>IF(AND(C74="",'Kurs-Eingabe'!E81=""),"",IF('Kurs-Eingabe'!E81="",C74,'Kurs-Eingabe'!E81))</f>
        <v>70.38</v>
      </c>
      <c r="D75" s="2" t="str">
        <f>IF(AND(D74="",'Kurs-Eingabe'!F81=""),"",IF('Kurs-Eingabe'!F81="",D74,'Kurs-Eingabe'!F81))</f>
        <v/>
      </c>
      <c r="E75" s="2" t="str">
        <f>IF(AND(E74="",'Kurs-Eingabe'!G81=""),"",IF('Kurs-Eingabe'!G81="",E74,'Kurs-Eingabe'!G81))</f>
        <v/>
      </c>
      <c r="F75" s="2" t="str">
        <f>IF(AND(F74="",'Kurs-Eingabe'!H81=""),"",IF('Kurs-Eingabe'!H81="",F74,'Kurs-Eingabe'!H81))</f>
        <v/>
      </c>
      <c r="G75" s="2" t="str">
        <f>IF(AND(G74="",'Kurs-Eingabe'!I81=""),"",IF('Kurs-Eingabe'!I81="",G74,'Kurs-Eingabe'!I81))</f>
        <v/>
      </c>
      <c r="H75" s="2" t="str">
        <f>IF(AND(H74="",'Kurs-Eingabe'!J81=""),"",IF('Kurs-Eingabe'!J81="",H74,'Kurs-Eingabe'!J81))</f>
        <v/>
      </c>
      <c r="I75" s="2" t="str">
        <f>IF(AND(I74="",'Kurs-Eingabe'!K81=""),"",IF('Kurs-Eingabe'!K81="",I74,'Kurs-Eingabe'!K81))</f>
        <v/>
      </c>
      <c r="J75" s="2" t="str">
        <f>IF(AND(J74="",'Kurs-Eingabe'!L81=""),"",IF('Kurs-Eingabe'!L81="",J74,'Kurs-Eingabe'!L81))</f>
        <v/>
      </c>
      <c r="K75" s="2" t="str">
        <f>IF(AND(K74="",'Kurs-Eingabe'!M81=""),"",IF('Kurs-Eingabe'!M81="",K74,'Kurs-Eingabe'!M81))</f>
        <v/>
      </c>
    </row>
    <row r="76" spans="1:11" x14ac:dyDescent="0.2">
      <c r="A76" s="5"/>
      <c r="B76" s="2">
        <f>IF(AND(B75="",'Kurs-Eingabe'!D82=""),"",IF('Kurs-Eingabe'!D82="",B75,'Kurs-Eingabe'!D82))</f>
        <v>185.98</v>
      </c>
      <c r="C76" s="2">
        <f>IF(AND(C75="",'Kurs-Eingabe'!E82=""),"",IF('Kurs-Eingabe'!E82="",C75,'Kurs-Eingabe'!E82))</f>
        <v>70.38</v>
      </c>
      <c r="D76" s="2" t="str">
        <f>IF(AND(D75="",'Kurs-Eingabe'!F82=""),"",IF('Kurs-Eingabe'!F82="",D75,'Kurs-Eingabe'!F82))</f>
        <v/>
      </c>
      <c r="E76" s="2" t="str">
        <f>IF(AND(E75="",'Kurs-Eingabe'!G82=""),"",IF('Kurs-Eingabe'!G82="",E75,'Kurs-Eingabe'!G82))</f>
        <v/>
      </c>
      <c r="F76" s="2" t="str">
        <f>IF(AND(F75="",'Kurs-Eingabe'!H82=""),"",IF('Kurs-Eingabe'!H82="",F75,'Kurs-Eingabe'!H82))</f>
        <v/>
      </c>
      <c r="G76" s="2" t="str">
        <f>IF(AND(G75="",'Kurs-Eingabe'!I82=""),"",IF('Kurs-Eingabe'!I82="",G75,'Kurs-Eingabe'!I82))</f>
        <v/>
      </c>
      <c r="H76" s="2" t="str">
        <f>IF(AND(H75="",'Kurs-Eingabe'!J82=""),"",IF('Kurs-Eingabe'!J82="",H75,'Kurs-Eingabe'!J82))</f>
        <v/>
      </c>
      <c r="I76" s="2" t="str">
        <f>IF(AND(I75="",'Kurs-Eingabe'!K82=""),"",IF('Kurs-Eingabe'!K82="",I75,'Kurs-Eingabe'!K82))</f>
        <v/>
      </c>
      <c r="J76" s="2" t="str">
        <f>IF(AND(J75="",'Kurs-Eingabe'!L82=""),"",IF('Kurs-Eingabe'!L82="",J75,'Kurs-Eingabe'!L82))</f>
        <v/>
      </c>
      <c r="K76" s="2" t="str">
        <f>IF(AND(K75="",'Kurs-Eingabe'!M82=""),"",IF('Kurs-Eingabe'!M82="",K75,'Kurs-Eingabe'!M82))</f>
        <v/>
      </c>
    </row>
    <row r="77" spans="1:11" x14ac:dyDescent="0.2">
      <c r="A77" s="5"/>
      <c r="B77" s="2">
        <f>IF(AND(B76="",'Kurs-Eingabe'!D83=""),"",IF('Kurs-Eingabe'!D83="",B76,'Kurs-Eingabe'!D83))</f>
        <v>185.98</v>
      </c>
      <c r="C77" s="2">
        <f>IF(AND(C76="",'Kurs-Eingabe'!E83=""),"",IF('Kurs-Eingabe'!E83="",C76,'Kurs-Eingabe'!E83))</f>
        <v>70.38</v>
      </c>
      <c r="D77" s="2" t="str">
        <f>IF(AND(D76="",'Kurs-Eingabe'!F83=""),"",IF('Kurs-Eingabe'!F83="",D76,'Kurs-Eingabe'!F83))</f>
        <v/>
      </c>
      <c r="E77" s="2" t="str">
        <f>IF(AND(E76="",'Kurs-Eingabe'!G83=""),"",IF('Kurs-Eingabe'!G83="",E76,'Kurs-Eingabe'!G83))</f>
        <v/>
      </c>
      <c r="F77" s="2" t="str">
        <f>IF(AND(F76="",'Kurs-Eingabe'!H83=""),"",IF('Kurs-Eingabe'!H83="",F76,'Kurs-Eingabe'!H83))</f>
        <v/>
      </c>
      <c r="G77" s="2" t="str">
        <f>IF(AND(G76="",'Kurs-Eingabe'!I83=""),"",IF('Kurs-Eingabe'!I83="",G76,'Kurs-Eingabe'!I83))</f>
        <v/>
      </c>
      <c r="H77" s="2" t="str">
        <f>IF(AND(H76="",'Kurs-Eingabe'!J83=""),"",IF('Kurs-Eingabe'!J83="",H76,'Kurs-Eingabe'!J83))</f>
        <v/>
      </c>
      <c r="I77" s="2" t="str">
        <f>IF(AND(I76="",'Kurs-Eingabe'!K83=""),"",IF('Kurs-Eingabe'!K83="",I76,'Kurs-Eingabe'!K83))</f>
        <v/>
      </c>
      <c r="J77" s="2" t="str">
        <f>IF(AND(J76="",'Kurs-Eingabe'!L83=""),"",IF('Kurs-Eingabe'!L83="",J76,'Kurs-Eingabe'!L83))</f>
        <v/>
      </c>
      <c r="K77" s="2" t="str">
        <f>IF(AND(K76="",'Kurs-Eingabe'!M83=""),"",IF('Kurs-Eingabe'!M83="",K76,'Kurs-Eingabe'!M83))</f>
        <v/>
      </c>
    </row>
    <row r="78" spans="1:11" x14ac:dyDescent="0.2">
      <c r="A78" s="5"/>
      <c r="B78" s="2">
        <f>IF(AND(B77="",'Kurs-Eingabe'!D84=""),"",IF('Kurs-Eingabe'!D84="",B77,'Kurs-Eingabe'!D84))</f>
        <v>185.98</v>
      </c>
      <c r="C78" s="2">
        <f>IF(AND(C77="",'Kurs-Eingabe'!E84=""),"",IF('Kurs-Eingabe'!E84="",C77,'Kurs-Eingabe'!E84))</f>
        <v>70.38</v>
      </c>
      <c r="D78" s="2" t="str">
        <f>IF(AND(D77="",'Kurs-Eingabe'!F84=""),"",IF('Kurs-Eingabe'!F84="",D77,'Kurs-Eingabe'!F84))</f>
        <v/>
      </c>
      <c r="E78" s="2" t="str">
        <f>IF(AND(E77="",'Kurs-Eingabe'!G84=""),"",IF('Kurs-Eingabe'!G84="",E77,'Kurs-Eingabe'!G84))</f>
        <v/>
      </c>
      <c r="F78" s="2" t="str">
        <f>IF(AND(F77="",'Kurs-Eingabe'!H84=""),"",IF('Kurs-Eingabe'!H84="",F77,'Kurs-Eingabe'!H84))</f>
        <v/>
      </c>
      <c r="G78" s="2" t="str">
        <f>IF(AND(G77="",'Kurs-Eingabe'!I84=""),"",IF('Kurs-Eingabe'!I84="",G77,'Kurs-Eingabe'!I84))</f>
        <v/>
      </c>
      <c r="H78" s="2" t="str">
        <f>IF(AND(H77="",'Kurs-Eingabe'!J84=""),"",IF('Kurs-Eingabe'!J84="",H77,'Kurs-Eingabe'!J84))</f>
        <v/>
      </c>
      <c r="I78" s="2" t="str">
        <f>IF(AND(I77="",'Kurs-Eingabe'!K84=""),"",IF('Kurs-Eingabe'!K84="",I77,'Kurs-Eingabe'!K84))</f>
        <v/>
      </c>
      <c r="J78" s="2" t="str">
        <f>IF(AND(J77="",'Kurs-Eingabe'!L84=""),"",IF('Kurs-Eingabe'!L84="",J77,'Kurs-Eingabe'!L84))</f>
        <v/>
      </c>
      <c r="K78" s="2" t="str">
        <f>IF(AND(K77="",'Kurs-Eingabe'!M84=""),"",IF('Kurs-Eingabe'!M84="",K77,'Kurs-Eingabe'!M84))</f>
        <v/>
      </c>
    </row>
    <row r="79" spans="1:11" x14ac:dyDescent="0.2">
      <c r="A79" s="5"/>
      <c r="B79" s="2">
        <f>IF(AND(B78="",'Kurs-Eingabe'!D85=""),"",IF('Kurs-Eingabe'!D85="",B78,'Kurs-Eingabe'!D85))</f>
        <v>185.98</v>
      </c>
      <c r="C79" s="2">
        <f>IF(AND(C78="",'Kurs-Eingabe'!E85=""),"",IF('Kurs-Eingabe'!E85="",C78,'Kurs-Eingabe'!E85))</f>
        <v>70.38</v>
      </c>
      <c r="D79" s="2" t="str">
        <f>IF(AND(D78="",'Kurs-Eingabe'!F85=""),"",IF('Kurs-Eingabe'!F85="",D78,'Kurs-Eingabe'!F85))</f>
        <v/>
      </c>
      <c r="E79" s="2" t="str">
        <f>IF(AND(E78="",'Kurs-Eingabe'!G85=""),"",IF('Kurs-Eingabe'!G85="",E78,'Kurs-Eingabe'!G85))</f>
        <v/>
      </c>
      <c r="F79" s="2" t="str">
        <f>IF(AND(F78="",'Kurs-Eingabe'!H85=""),"",IF('Kurs-Eingabe'!H85="",F78,'Kurs-Eingabe'!H85))</f>
        <v/>
      </c>
      <c r="G79" s="2" t="str">
        <f>IF(AND(G78="",'Kurs-Eingabe'!I85=""),"",IF('Kurs-Eingabe'!I85="",G78,'Kurs-Eingabe'!I85))</f>
        <v/>
      </c>
      <c r="H79" s="2" t="str">
        <f>IF(AND(H78="",'Kurs-Eingabe'!J85=""),"",IF('Kurs-Eingabe'!J85="",H78,'Kurs-Eingabe'!J85))</f>
        <v/>
      </c>
      <c r="I79" s="2" t="str">
        <f>IF(AND(I78="",'Kurs-Eingabe'!K85=""),"",IF('Kurs-Eingabe'!K85="",I78,'Kurs-Eingabe'!K85))</f>
        <v/>
      </c>
      <c r="J79" s="2" t="str">
        <f>IF(AND(J78="",'Kurs-Eingabe'!L85=""),"",IF('Kurs-Eingabe'!L85="",J78,'Kurs-Eingabe'!L85))</f>
        <v/>
      </c>
      <c r="K79" s="2" t="str">
        <f>IF(AND(K78="",'Kurs-Eingabe'!M85=""),"",IF('Kurs-Eingabe'!M85="",K78,'Kurs-Eingabe'!M85))</f>
        <v/>
      </c>
    </row>
    <row r="80" spans="1:11" x14ac:dyDescent="0.2">
      <c r="A80" s="5"/>
      <c r="B80" s="2">
        <f>IF(AND(B79="",'Kurs-Eingabe'!D86=""),"",IF('Kurs-Eingabe'!D86="",B79,'Kurs-Eingabe'!D86))</f>
        <v>185.98</v>
      </c>
      <c r="C80" s="2">
        <f>IF(AND(C79="",'Kurs-Eingabe'!E86=""),"",IF('Kurs-Eingabe'!E86="",C79,'Kurs-Eingabe'!E86))</f>
        <v>70.38</v>
      </c>
      <c r="D80" s="2" t="str">
        <f>IF(AND(D79="",'Kurs-Eingabe'!F86=""),"",IF('Kurs-Eingabe'!F86="",D79,'Kurs-Eingabe'!F86))</f>
        <v/>
      </c>
      <c r="E80" s="2" t="str">
        <f>IF(AND(E79="",'Kurs-Eingabe'!G86=""),"",IF('Kurs-Eingabe'!G86="",E79,'Kurs-Eingabe'!G86))</f>
        <v/>
      </c>
      <c r="F80" s="2" t="str">
        <f>IF(AND(F79="",'Kurs-Eingabe'!H86=""),"",IF('Kurs-Eingabe'!H86="",F79,'Kurs-Eingabe'!H86))</f>
        <v/>
      </c>
      <c r="G80" s="2" t="str">
        <f>IF(AND(G79="",'Kurs-Eingabe'!I86=""),"",IF('Kurs-Eingabe'!I86="",G79,'Kurs-Eingabe'!I86))</f>
        <v/>
      </c>
      <c r="H80" s="2" t="str">
        <f>IF(AND(H79="",'Kurs-Eingabe'!J86=""),"",IF('Kurs-Eingabe'!J86="",H79,'Kurs-Eingabe'!J86))</f>
        <v/>
      </c>
      <c r="I80" s="2" t="str">
        <f>IF(AND(I79="",'Kurs-Eingabe'!K86=""),"",IF('Kurs-Eingabe'!K86="",I79,'Kurs-Eingabe'!K86))</f>
        <v/>
      </c>
      <c r="J80" s="2" t="str">
        <f>IF(AND(J79="",'Kurs-Eingabe'!L86=""),"",IF('Kurs-Eingabe'!L86="",J79,'Kurs-Eingabe'!L86))</f>
        <v/>
      </c>
      <c r="K80" s="2" t="str">
        <f>IF(AND(K79="",'Kurs-Eingabe'!M86=""),"",IF('Kurs-Eingabe'!M86="",K79,'Kurs-Eingabe'!M86))</f>
        <v/>
      </c>
    </row>
    <row r="81" spans="1:11" x14ac:dyDescent="0.2">
      <c r="A81" s="5"/>
      <c r="B81" s="2">
        <f>IF(AND(B80="",'Kurs-Eingabe'!D87=""),"",IF('Kurs-Eingabe'!D87="",B80,'Kurs-Eingabe'!D87))</f>
        <v>185.98</v>
      </c>
      <c r="C81" s="2">
        <f>IF(AND(C80="",'Kurs-Eingabe'!E87=""),"",IF('Kurs-Eingabe'!E87="",C80,'Kurs-Eingabe'!E87))</f>
        <v>70.38</v>
      </c>
      <c r="D81" s="2" t="str">
        <f>IF(AND(D80="",'Kurs-Eingabe'!F87=""),"",IF('Kurs-Eingabe'!F87="",D80,'Kurs-Eingabe'!F87))</f>
        <v/>
      </c>
      <c r="E81" s="2" t="str">
        <f>IF(AND(E80="",'Kurs-Eingabe'!G87=""),"",IF('Kurs-Eingabe'!G87="",E80,'Kurs-Eingabe'!G87))</f>
        <v/>
      </c>
      <c r="F81" s="2" t="str">
        <f>IF(AND(F80="",'Kurs-Eingabe'!H87=""),"",IF('Kurs-Eingabe'!H87="",F80,'Kurs-Eingabe'!H87))</f>
        <v/>
      </c>
      <c r="G81" s="2" t="str">
        <f>IF(AND(G80="",'Kurs-Eingabe'!I87=""),"",IF('Kurs-Eingabe'!I87="",G80,'Kurs-Eingabe'!I87))</f>
        <v/>
      </c>
      <c r="H81" s="2" t="str">
        <f>IF(AND(H80="",'Kurs-Eingabe'!J87=""),"",IF('Kurs-Eingabe'!J87="",H80,'Kurs-Eingabe'!J87))</f>
        <v/>
      </c>
      <c r="I81" s="2" t="str">
        <f>IF(AND(I80="",'Kurs-Eingabe'!K87=""),"",IF('Kurs-Eingabe'!K87="",I80,'Kurs-Eingabe'!K87))</f>
        <v/>
      </c>
      <c r="J81" s="2" t="str">
        <f>IF(AND(J80="",'Kurs-Eingabe'!L87=""),"",IF('Kurs-Eingabe'!L87="",J80,'Kurs-Eingabe'!L87))</f>
        <v/>
      </c>
      <c r="K81" s="2" t="str">
        <f>IF(AND(K80="",'Kurs-Eingabe'!M87=""),"",IF('Kurs-Eingabe'!M87="",K80,'Kurs-Eingabe'!M87))</f>
        <v/>
      </c>
    </row>
    <row r="82" spans="1:11" x14ac:dyDescent="0.2">
      <c r="A82" s="5"/>
      <c r="B82" s="2">
        <f>IF(AND(B81="",'Kurs-Eingabe'!D88=""),"",IF('Kurs-Eingabe'!D88="",B81,'Kurs-Eingabe'!D88))</f>
        <v>185.98</v>
      </c>
      <c r="C82" s="2">
        <f>IF(AND(C81="",'Kurs-Eingabe'!E88=""),"",IF('Kurs-Eingabe'!E88="",C81,'Kurs-Eingabe'!E88))</f>
        <v>70.38</v>
      </c>
      <c r="D82" s="2" t="str">
        <f>IF(AND(D81="",'Kurs-Eingabe'!F88=""),"",IF('Kurs-Eingabe'!F88="",D81,'Kurs-Eingabe'!F88))</f>
        <v/>
      </c>
      <c r="E82" s="2" t="str">
        <f>IF(AND(E81="",'Kurs-Eingabe'!G88=""),"",IF('Kurs-Eingabe'!G88="",E81,'Kurs-Eingabe'!G88))</f>
        <v/>
      </c>
      <c r="F82" s="2" t="str">
        <f>IF(AND(F81="",'Kurs-Eingabe'!H88=""),"",IF('Kurs-Eingabe'!H88="",F81,'Kurs-Eingabe'!H88))</f>
        <v/>
      </c>
      <c r="G82" s="2" t="str">
        <f>IF(AND(G81="",'Kurs-Eingabe'!I88=""),"",IF('Kurs-Eingabe'!I88="",G81,'Kurs-Eingabe'!I88))</f>
        <v/>
      </c>
      <c r="H82" s="2" t="str">
        <f>IF(AND(H81="",'Kurs-Eingabe'!J88=""),"",IF('Kurs-Eingabe'!J88="",H81,'Kurs-Eingabe'!J88))</f>
        <v/>
      </c>
      <c r="I82" s="2" t="str">
        <f>IF(AND(I81="",'Kurs-Eingabe'!K88=""),"",IF('Kurs-Eingabe'!K88="",I81,'Kurs-Eingabe'!K88))</f>
        <v/>
      </c>
      <c r="J82" s="2" t="str">
        <f>IF(AND(J81="",'Kurs-Eingabe'!L88=""),"",IF('Kurs-Eingabe'!L88="",J81,'Kurs-Eingabe'!L88))</f>
        <v/>
      </c>
      <c r="K82" s="2" t="str">
        <f>IF(AND(K81="",'Kurs-Eingabe'!M88=""),"",IF('Kurs-Eingabe'!M88="",K81,'Kurs-Eingabe'!M88))</f>
        <v/>
      </c>
    </row>
    <row r="83" spans="1:11" x14ac:dyDescent="0.2">
      <c r="A83" s="5"/>
      <c r="B83" s="2">
        <f>IF(AND(B82="",'Kurs-Eingabe'!D89=""),"",IF('Kurs-Eingabe'!D89="",B82,'Kurs-Eingabe'!D89))</f>
        <v>185.98</v>
      </c>
      <c r="C83" s="2">
        <f>IF(AND(C82="",'Kurs-Eingabe'!E89=""),"",IF('Kurs-Eingabe'!E89="",C82,'Kurs-Eingabe'!E89))</f>
        <v>70.38</v>
      </c>
      <c r="D83" s="2" t="str">
        <f>IF(AND(D82="",'Kurs-Eingabe'!F89=""),"",IF('Kurs-Eingabe'!F89="",D82,'Kurs-Eingabe'!F89))</f>
        <v/>
      </c>
      <c r="E83" s="2" t="str">
        <f>IF(AND(E82="",'Kurs-Eingabe'!G89=""),"",IF('Kurs-Eingabe'!G89="",E82,'Kurs-Eingabe'!G89))</f>
        <v/>
      </c>
      <c r="F83" s="2" t="str">
        <f>IF(AND(F82="",'Kurs-Eingabe'!H89=""),"",IF('Kurs-Eingabe'!H89="",F82,'Kurs-Eingabe'!H89))</f>
        <v/>
      </c>
      <c r="G83" s="2" t="str">
        <f>IF(AND(G82="",'Kurs-Eingabe'!I89=""),"",IF('Kurs-Eingabe'!I89="",G82,'Kurs-Eingabe'!I89))</f>
        <v/>
      </c>
      <c r="H83" s="2" t="str">
        <f>IF(AND(H82="",'Kurs-Eingabe'!J89=""),"",IF('Kurs-Eingabe'!J89="",H82,'Kurs-Eingabe'!J89))</f>
        <v/>
      </c>
      <c r="I83" s="2" t="str">
        <f>IF(AND(I82="",'Kurs-Eingabe'!K89=""),"",IF('Kurs-Eingabe'!K89="",I82,'Kurs-Eingabe'!K89))</f>
        <v/>
      </c>
      <c r="J83" s="2" t="str">
        <f>IF(AND(J82="",'Kurs-Eingabe'!L89=""),"",IF('Kurs-Eingabe'!L89="",J82,'Kurs-Eingabe'!L89))</f>
        <v/>
      </c>
      <c r="K83" s="2" t="str">
        <f>IF(AND(K82="",'Kurs-Eingabe'!M89=""),"",IF('Kurs-Eingabe'!M89="",K82,'Kurs-Eingabe'!M89))</f>
        <v/>
      </c>
    </row>
    <row r="84" spans="1:11" x14ac:dyDescent="0.2">
      <c r="A84" s="5"/>
      <c r="B84" s="2">
        <f>IF(AND(B83="",'Kurs-Eingabe'!D90=""),"",IF('Kurs-Eingabe'!D90="",B83,'Kurs-Eingabe'!D90))</f>
        <v>185.98</v>
      </c>
      <c r="C84" s="2">
        <f>IF(AND(C83="",'Kurs-Eingabe'!E90=""),"",IF('Kurs-Eingabe'!E90="",C83,'Kurs-Eingabe'!E90))</f>
        <v>70.38</v>
      </c>
      <c r="D84" s="2" t="str">
        <f>IF(AND(D83="",'Kurs-Eingabe'!F90=""),"",IF('Kurs-Eingabe'!F90="",D83,'Kurs-Eingabe'!F90))</f>
        <v/>
      </c>
      <c r="E84" s="2" t="str">
        <f>IF(AND(E83="",'Kurs-Eingabe'!G90=""),"",IF('Kurs-Eingabe'!G90="",E83,'Kurs-Eingabe'!G90))</f>
        <v/>
      </c>
      <c r="F84" s="2" t="str">
        <f>IF(AND(F83="",'Kurs-Eingabe'!H90=""),"",IF('Kurs-Eingabe'!H90="",F83,'Kurs-Eingabe'!H90))</f>
        <v/>
      </c>
      <c r="G84" s="2" t="str">
        <f>IF(AND(G83="",'Kurs-Eingabe'!I90=""),"",IF('Kurs-Eingabe'!I90="",G83,'Kurs-Eingabe'!I90))</f>
        <v/>
      </c>
      <c r="H84" s="2" t="str">
        <f>IF(AND(H83="",'Kurs-Eingabe'!J90=""),"",IF('Kurs-Eingabe'!J90="",H83,'Kurs-Eingabe'!J90))</f>
        <v/>
      </c>
      <c r="I84" s="2" t="str">
        <f>IF(AND(I83="",'Kurs-Eingabe'!K90=""),"",IF('Kurs-Eingabe'!K90="",I83,'Kurs-Eingabe'!K90))</f>
        <v/>
      </c>
      <c r="J84" s="2" t="str">
        <f>IF(AND(J83="",'Kurs-Eingabe'!L90=""),"",IF('Kurs-Eingabe'!L90="",J83,'Kurs-Eingabe'!L90))</f>
        <v/>
      </c>
      <c r="K84" s="2" t="str">
        <f>IF(AND(K83="",'Kurs-Eingabe'!M90=""),"",IF('Kurs-Eingabe'!M90="",K83,'Kurs-Eingabe'!M90))</f>
        <v/>
      </c>
    </row>
    <row r="85" spans="1:11" x14ac:dyDescent="0.2">
      <c r="A85" s="5"/>
      <c r="B85" s="2">
        <f>IF(AND(B84="",'Kurs-Eingabe'!D91=""),"",IF('Kurs-Eingabe'!D91="",B84,'Kurs-Eingabe'!D91))</f>
        <v>185.98</v>
      </c>
      <c r="C85" s="2">
        <f>IF(AND(C84="",'Kurs-Eingabe'!E91=""),"",IF('Kurs-Eingabe'!E91="",C84,'Kurs-Eingabe'!E91))</f>
        <v>70.38</v>
      </c>
      <c r="D85" s="2" t="str">
        <f>IF(AND(D84="",'Kurs-Eingabe'!F91=""),"",IF('Kurs-Eingabe'!F91="",D84,'Kurs-Eingabe'!F91))</f>
        <v/>
      </c>
      <c r="E85" s="2" t="str">
        <f>IF(AND(E84="",'Kurs-Eingabe'!G91=""),"",IF('Kurs-Eingabe'!G91="",E84,'Kurs-Eingabe'!G91))</f>
        <v/>
      </c>
      <c r="F85" s="2" t="str">
        <f>IF(AND(F84="",'Kurs-Eingabe'!H91=""),"",IF('Kurs-Eingabe'!H91="",F84,'Kurs-Eingabe'!H91))</f>
        <v/>
      </c>
      <c r="G85" s="2" t="str">
        <f>IF(AND(G84="",'Kurs-Eingabe'!I91=""),"",IF('Kurs-Eingabe'!I91="",G84,'Kurs-Eingabe'!I91))</f>
        <v/>
      </c>
      <c r="H85" s="2" t="str">
        <f>IF(AND(H84="",'Kurs-Eingabe'!J91=""),"",IF('Kurs-Eingabe'!J91="",H84,'Kurs-Eingabe'!J91))</f>
        <v/>
      </c>
      <c r="I85" s="2" t="str">
        <f>IF(AND(I84="",'Kurs-Eingabe'!K91=""),"",IF('Kurs-Eingabe'!K91="",I84,'Kurs-Eingabe'!K91))</f>
        <v/>
      </c>
      <c r="J85" s="2" t="str">
        <f>IF(AND(J84="",'Kurs-Eingabe'!L91=""),"",IF('Kurs-Eingabe'!L91="",J84,'Kurs-Eingabe'!L91))</f>
        <v/>
      </c>
      <c r="K85" s="2" t="str">
        <f>IF(AND(K84="",'Kurs-Eingabe'!M91=""),"",IF('Kurs-Eingabe'!M91="",K84,'Kurs-Eingabe'!M91))</f>
        <v/>
      </c>
    </row>
    <row r="86" spans="1:11" x14ac:dyDescent="0.2">
      <c r="A86" s="5"/>
      <c r="B86" s="2">
        <f>IF(AND(B85="",'Kurs-Eingabe'!D92=""),"",IF('Kurs-Eingabe'!D92="",B85,'Kurs-Eingabe'!D92))</f>
        <v>185.98</v>
      </c>
      <c r="C86" s="2">
        <f>IF(AND(C85="",'Kurs-Eingabe'!E92=""),"",IF('Kurs-Eingabe'!E92="",C85,'Kurs-Eingabe'!E92))</f>
        <v>70.38</v>
      </c>
      <c r="D86" s="2" t="str">
        <f>IF(AND(D85="",'Kurs-Eingabe'!F92=""),"",IF('Kurs-Eingabe'!F92="",D85,'Kurs-Eingabe'!F92))</f>
        <v/>
      </c>
      <c r="E86" s="2" t="str">
        <f>IF(AND(E85="",'Kurs-Eingabe'!G92=""),"",IF('Kurs-Eingabe'!G92="",E85,'Kurs-Eingabe'!G92))</f>
        <v/>
      </c>
      <c r="F86" s="2" t="str">
        <f>IF(AND(F85="",'Kurs-Eingabe'!H92=""),"",IF('Kurs-Eingabe'!H92="",F85,'Kurs-Eingabe'!H92))</f>
        <v/>
      </c>
      <c r="G86" s="2" t="str">
        <f>IF(AND(G85="",'Kurs-Eingabe'!I92=""),"",IF('Kurs-Eingabe'!I92="",G85,'Kurs-Eingabe'!I92))</f>
        <v/>
      </c>
      <c r="H86" s="2" t="str">
        <f>IF(AND(H85="",'Kurs-Eingabe'!J92=""),"",IF('Kurs-Eingabe'!J92="",H85,'Kurs-Eingabe'!J92))</f>
        <v/>
      </c>
      <c r="I86" s="2" t="str">
        <f>IF(AND(I85="",'Kurs-Eingabe'!K92=""),"",IF('Kurs-Eingabe'!K92="",I85,'Kurs-Eingabe'!K92))</f>
        <v/>
      </c>
      <c r="J86" s="2" t="str">
        <f>IF(AND(J85="",'Kurs-Eingabe'!L92=""),"",IF('Kurs-Eingabe'!L92="",J85,'Kurs-Eingabe'!L92))</f>
        <v/>
      </c>
      <c r="K86" s="2" t="str">
        <f>IF(AND(K85="",'Kurs-Eingabe'!M92=""),"",IF('Kurs-Eingabe'!M92="",K85,'Kurs-Eingabe'!M92))</f>
        <v/>
      </c>
    </row>
    <row r="87" spans="1:11" x14ac:dyDescent="0.2">
      <c r="A87" s="5"/>
      <c r="B87" s="2">
        <f>IF(AND(B86="",'Kurs-Eingabe'!D93=""),"",IF('Kurs-Eingabe'!D93="",B86,'Kurs-Eingabe'!D93))</f>
        <v>185.98</v>
      </c>
      <c r="C87" s="2">
        <f>IF(AND(C86="",'Kurs-Eingabe'!E93=""),"",IF('Kurs-Eingabe'!E93="",C86,'Kurs-Eingabe'!E93))</f>
        <v>70.38</v>
      </c>
      <c r="D87" s="2" t="str">
        <f>IF(AND(D86="",'Kurs-Eingabe'!F93=""),"",IF('Kurs-Eingabe'!F93="",D86,'Kurs-Eingabe'!F93))</f>
        <v/>
      </c>
      <c r="E87" s="2" t="str">
        <f>IF(AND(E86="",'Kurs-Eingabe'!G93=""),"",IF('Kurs-Eingabe'!G93="",E86,'Kurs-Eingabe'!G93))</f>
        <v/>
      </c>
      <c r="F87" s="2" t="str">
        <f>IF(AND(F86="",'Kurs-Eingabe'!H93=""),"",IF('Kurs-Eingabe'!H93="",F86,'Kurs-Eingabe'!H93))</f>
        <v/>
      </c>
      <c r="G87" s="2" t="str">
        <f>IF(AND(G86="",'Kurs-Eingabe'!I93=""),"",IF('Kurs-Eingabe'!I93="",G86,'Kurs-Eingabe'!I93))</f>
        <v/>
      </c>
      <c r="H87" s="2" t="str">
        <f>IF(AND(H86="",'Kurs-Eingabe'!J93=""),"",IF('Kurs-Eingabe'!J93="",H86,'Kurs-Eingabe'!J93))</f>
        <v/>
      </c>
      <c r="I87" s="2" t="str">
        <f>IF(AND(I86="",'Kurs-Eingabe'!K93=""),"",IF('Kurs-Eingabe'!K93="",I86,'Kurs-Eingabe'!K93))</f>
        <v/>
      </c>
      <c r="J87" s="2" t="str">
        <f>IF(AND(J86="",'Kurs-Eingabe'!L93=""),"",IF('Kurs-Eingabe'!L93="",J86,'Kurs-Eingabe'!L93))</f>
        <v/>
      </c>
      <c r="K87" s="2" t="str">
        <f>IF(AND(K86="",'Kurs-Eingabe'!M93=""),"",IF('Kurs-Eingabe'!M93="",K86,'Kurs-Eingabe'!M93))</f>
        <v/>
      </c>
    </row>
    <row r="88" spans="1:11" x14ac:dyDescent="0.2">
      <c r="A88" s="5"/>
      <c r="B88" s="2">
        <f>IF(AND(B87="",'Kurs-Eingabe'!D94=""),"",IF('Kurs-Eingabe'!D94="",B87,'Kurs-Eingabe'!D94))</f>
        <v>185.98</v>
      </c>
      <c r="C88" s="2">
        <f>IF(AND(C87="",'Kurs-Eingabe'!E94=""),"",IF('Kurs-Eingabe'!E94="",C87,'Kurs-Eingabe'!E94))</f>
        <v>70.38</v>
      </c>
      <c r="D88" s="2" t="str">
        <f>IF(AND(D87="",'Kurs-Eingabe'!F94=""),"",IF('Kurs-Eingabe'!F94="",D87,'Kurs-Eingabe'!F94))</f>
        <v/>
      </c>
      <c r="E88" s="2" t="str">
        <f>IF(AND(E87="",'Kurs-Eingabe'!G94=""),"",IF('Kurs-Eingabe'!G94="",E87,'Kurs-Eingabe'!G94))</f>
        <v/>
      </c>
      <c r="F88" s="2" t="str">
        <f>IF(AND(F87="",'Kurs-Eingabe'!H94=""),"",IF('Kurs-Eingabe'!H94="",F87,'Kurs-Eingabe'!H94))</f>
        <v/>
      </c>
      <c r="G88" s="2" t="str">
        <f>IF(AND(G87="",'Kurs-Eingabe'!I94=""),"",IF('Kurs-Eingabe'!I94="",G87,'Kurs-Eingabe'!I94))</f>
        <v/>
      </c>
      <c r="H88" s="2" t="str">
        <f>IF(AND(H87="",'Kurs-Eingabe'!J94=""),"",IF('Kurs-Eingabe'!J94="",H87,'Kurs-Eingabe'!J94))</f>
        <v/>
      </c>
      <c r="I88" s="2" t="str">
        <f>IF(AND(I87="",'Kurs-Eingabe'!K94=""),"",IF('Kurs-Eingabe'!K94="",I87,'Kurs-Eingabe'!K94))</f>
        <v/>
      </c>
      <c r="J88" s="2" t="str">
        <f>IF(AND(J87="",'Kurs-Eingabe'!L94=""),"",IF('Kurs-Eingabe'!L94="",J87,'Kurs-Eingabe'!L94))</f>
        <v/>
      </c>
      <c r="K88" s="2" t="str">
        <f>IF(AND(K87="",'Kurs-Eingabe'!M94=""),"",IF('Kurs-Eingabe'!M94="",K87,'Kurs-Eingabe'!M94))</f>
        <v/>
      </c>
    </row>
    <row r="89" spans="1:11" x14ac:dyDescent="0.2">
      <c r="A89" s="5"/>
      <c r="B89" s="2">
        <f>IF(AND(B88="",'Kurs-Eingabe'!D95=""),"",IF('Kurs-Eingabe'!D95="",B88,'Kurs-Eingabe'!D95))</f>
        <v>185.98</v>
      </c>
      <c r="C89" s="2">
        <f>IF(AND(C88="",'Kurs-Eingabe'!E95=""),"",IF('Kurs-Eingabe'!E95="",C88,'Kurs-Eingabe'!E95))</f>
        <v>70.38</v>
      </c>
      <c r="D89" s="2" t="str">
        <f>IF(AND(D88="",'Kurs-Eingabe'!F95=""),"",IF('Kurs-Eingabe'!F95="",D88,'Kurs-Eingabe'!F95))</f>
        <v/>
      </c>
      <c r="E89" s="2" t="str">
        <f>IF(AND(E88="",'Kurs-Eingabe'!G95=""),"",IF('Kurs-Eingabe'!G95="",E88,'Kurs-Eingabe'!G95))</f>
        <v/>
      </c>
      <c r="F89" s="2" t="str">
        <f>IF(AND(F88="",'Kurs-Eingabe'!H95=""),"",IF('Kurs-Eingabe'!H95="",F88,'Kurs-Eingabe'!H95))</f>
        <v/>
      </c>
      <c r="G89" s="2" t="str">
        <f>IF(AND(G88="",'Kurs-Eingabe'!I95=""),"",IF('Kurs-Eingabe'!I95="",G88,'Kurs-Eingabe'!I95))</f>
        <v/>
      </c>
      <c r="H89" s="2" t="str">
        <f>IF(AND(H88="",'Kurs-Eingabe'!J95=""),"",IF('Kurs-Eingabe'!J95="",H88,'Kurs-Eingabe'!J95))</f>
        <v/>
      </c>
      <c r="I89" s="2" t="str">
        <f>IF(AND(I88="",'Kurs-Eingabe'!K95=""),"",IF('Kurs-Eingabe'!K95="",I88,'Kurs-Eingabe'!K95))</f>
        <v/>
      </c>
      <c r="J89" s="2" t="str">
        <f>IF(AND(J88="",'Kurs-Eingabe'!L95=""),"",IF('Kurs-Eingabe'!L95="",J88,'Kurs-Eingabe'!L95))</f>
        <v/>
      </c>
      <c r="K89" s="2" t="str">
        <f>IF(AND(K88="",'Kurs-Eingabe'!M95=""),"",IF('Kurs-Eingabe'!M95="",K88,'Kurs-Eingabe'!M95))</f>
        <v/>
      </c>
    </row>
    <row r="90" spans="1:11" x14ac:dyDescent="0.2">
      <c r="A90" s="5"/>
      <c r="B90" s="2">
        <f>IF(AND(B89="",'Kurs-Eingabe'!D96=""),"",IF('Kurs-Eingabe'!D96="",B89,'Kurs-Eingabe'!D96))</f>
        <v>185.98</v>
      </c>
      <c r="C90" s="2">
        <f>IF(AND(C89="",'Kurs-Eingabe'!E96=""),"",IF('Kurs-Eingabe'!E96="",C89,'Kurs-Eingabe'!E96))</f>
        <v>70.38</v>
      </c>
      <c r="D90" s="2" t="str">
        <f>IF(AND(D89="",'Kurs-Eingabe'!F96=""),"",IF('Kurs-Eingabe'!F96="",D89,'Kurs-Eingabe'!F96))</f>
        <v/>
      </c>
      <c r="E90" s="2" t="str">
        <f>IF(AND(E89="",'Kurs-Eingabe'!G96=""),"",IF('Kurs-Eingabe'!G96="",E89,'Kurs-Eingabe'!G96))</f>
        <v/>
      </c>
      <c r="F90" s="2" t="str">
        <f>IF(AND(F89="",'Kurs-Eingabe'!H96=""),"",IF('Kurs-Eingabe'!H96="",F89,'Kurs-Eingabe'!H96))</f>
        <v/>
      </c>
      <c r="G90" s="2" t="str">
        <f>IF(AND(G89="",'Kurs-Eingabe'!I96=""),"",IF('Kurs-Eingabe'!I96="",G89,'Kurs-Eingabe'!I96))</f>
        <v/>
      </c>
      <c r="H90" s="2" t="str">
        <f>IF(AND(H89="",'Kurs-Eingabe'!J96=""),"",IF('Kurs-Eingabe'!J96="",H89,'Kurs-Eingabe'!J96))</f>
        <v/>
      </c>
      <c r="I90" s="2" t="str">
        <f>IF(AND(I89="",'Kurs-Eingabe'!K96=""),"",IF('Kurs-Eingabe'!K96="",I89,'Kurs-Eingabe'!K96))</f>
        <v/>
      </c>
      <c r="J90" s="2" t="str">
        <f>IF(AND(J89="",'Kurs-Eingabe'!L96=""),"",IF('Kurs-Eingabe'!L96="",J89,'Kurs-Eingabe'!L96))</f>
        <v/>
      </c>
      <c r="K90" s="2" t="str">
        <f>IF(AND(K89="",'Kurs-Eingabe'!M96=""),"",IF('Kurs-Eingabe'!M96="",K89,'Kurs-Eingabe'!M96))</f>
        <v/>
      </c>
    </row>
    <row r="91" spans="1:11" x14ac:dyDescent="0.2">
      <c r="A91" s="5"/>
      <c r="B91" s="2">
        <f>IF(AND(B90="",'Kurs-Eingabe'!D97=""),"",IF('Kurs-Eingabe'!D97="",B90,'Kurs-Eingabe'!D97))</f>
        <v>185.98</v>
      </c>
      <c r="C91" s="2">
        <f>IF(AND(C90="",'Kurs-Eingabe'!E97=""),"",IF('Kurs-Eingabe'!E97="",C90,'Kurs-Eingabe'!E97))</f>
        <v>70.38</v>
      </c>
      <c r="D91" s="2" t="str">
        <f>IF(AND(D90="",'Kurs-Eingabe'!F97=""),"",IF('Kurs-Eingabe'!F97="",D90,'Kurs-Eingabe'!F97))</f>
        <v/>
      </c>
      <c r="E91" s="2" t="str">
        <f>IF(AND(E90="",'Kurs-Eingabe'!G97=""),"",IF('Kurs-Eingabe'!G97="",E90,'Kurs-Eingabe'!G97))</f>
        <v/>
      </c>
      <c r="F91" s="2" t="str">
        <f>IF(AND(F90="",'Kurs-Eingabe'!H97=""),"",IF('Kurs-Eingabe'!H97="",F90,'Kurs-Eingabe'!H97))</f>
        <v/>
      </c>
      <c r="G91" s="2" t="str">
        <f>IF(AND(G90="",'Kurs-Eingabe'!I97=""),"",IF('Kurs-Eingabe'!I97="",G90,'Kurs-Eingabe'!I97))</f>
        <v/>
      </c>
      <c r="H91" s="2" t="str">
        <f>IF(AND(H90="",'Kurs-Eingabe'!J97=""),"",IF('Kurs-Eingabe'!J97="",H90,'Kurs-Eingabe'!J97))</f>
        <v/>
      </c>
      <c r="I91" s="2" t="str">
        <f>IF(AND(I90="",'Kurs-Eingabe'!K97=""),"",IF('Kurs-Eingabe'!K97="",I90,'Kurs-Eingabe'!K97))</f>
        <v/>
      </c>
      <c r="J91" s="2" t="str">
        <f>IF(AND(J90="",'Kurs-Eingabe'!L97=""),"",IF('Kurs-Eingabe'!L97="",J90,'Kurs-Eingabe'!L97))</f>
        <v/>
      </c>
      <c r="K91" s="2" t="str">
        <f>IF(AND(K90="",'Kurs-Eingabe'!M97=""),"",IF('Kurs-Eingabe'!M97="",K90,'Kurs-Eingabe'!M97))</f>
        <v/>
      </c>
    </row>
    <row r="92" spans="1:11" x14ac:dyDescent="0.2">
      <c r="A92" s="5"/>
      <c r="B92" s="2">
        <f>IF(AND(B91="",'Kurs-Eingabe'!D98=""),"",IF('Kurs-Eingabe'!D98="",B91,'Kurs-Eingabe'!D98))</f>
        <v>185.98</v>
      </c>
      <c r="C92" s="2">
        <f>IF(AND(C91="",'Kurs-Eingabe'!E98=""),"",IF('Kurs-Eingabe'!E98="",C91,'Kurs-Eingabe'!E98))</f>
        <v>70.38</v>
      </c>
      <c r="D92" s="2" t="str">
        <f>IF(AND(D91="",'Kurs-Eingabe'!F98=""),"",IF('Kurs-Eingabe'!F98="",D91,'Kurs-Eingabe'!F98))</f>
        <v/>
      </c>
      <c r="E92" s="2" t="str">
        <f>IF(AND(E91="",'Kurs-Eingabe'!G98=""),"",IF('Kurs-Eingabe'!G98="",E91,'Kurs-Eingabe'!G98))</f>
        <v/>
      </c>
      <c r="F92" s="2" t="str">
        <f>IF(AND(F91="",'Kurs-Eingabe'!H98=""),"",IF('Kurs-Eingabe'!H98="",F91,'Kurs-Eingabe'!H98))</f>
        <v/>
      </c>
      <c r="G92" s="2" t="str">
        <f>IF(AND(G91="",'Kurs-Eingabe'!I98=""),"",IF('Kurs-Eingabe'!I98="",G91,'Kurs-Eingabe'!I98))</f>
        <v/>
      </c>
      <c r="H92" s="2" t="str">
        <f>IF(AND(H91="",'Kurs-Eingabe'!J98=""),"",IF('Kurs-Eingabe'!J98="",H91,'Kurs-Eingabe'!J98))</f>
        <v/>
      </c>
      <c r="I92" s="2" t="str">
        <f>IF(AND(I91="",'Kurs-Eingabe'!K98=""),"",IF('Kurs-Eingabe'!K98="",I91,'Kurs-Eingabe'!K98))</f>
        <v/>
      </c>
      <c r="J92" s="2" t="str">
        <f>IF(AND(J91="",'Kurs-Eingabe'!L98=""),"",IF('Kurs-Eingabe'!L98="",J91,'Kurs-Eingabe'!L98))</f>
        <v/>
      </c>
      <c r="K92" s="2" t="str">
        <f>IF(AND(K91="",'Kurs-Eingabe'!M98=""),"",IF('Kurs-Eingabe'!M98="",K91,'Kurs-Eingabe'!M98))</f>
        <v/>
      </c>
    </row>
    <row r="93" spans="1:11" x14ac:dyDescent="0.2">
      <c r="A93" s="5"/>
      <c r="B93" s="2">
        <f>IF(AND(B92="",'Kurs-Eingabe'!D99=""),"",IF('Kurs-Eingabe'!D99="",B92,'Kurs-Eingabe'!D99))</f>
        <v>185.98</v>
      </c>
      <c r="C93" s="2">
        <f>IF(AND(C92="",'Kurs-Eingabe'!E99=""),"",IF('Kurs-Eingabe'!E99="",C92,'Kurs-Eingabe'!E99))</f>
        <v>70.38</v>
      </c>
      <c r="D93" s="2" t="str">
        <f>IF(AND(D92="",'Kurs-Eingabe'!F99=""),"",IF('Kurs-Eingabe'!F99="",D92,'Kurs-Eingabe'!F99))</f>
        <v/>
      </c>
      <c r="E93" s="2" t="str">
        <f>IF(AND(E92="",'Kurs-Eingabe'!G99=""),"",IF('Kurs-Eingabe'!G99="",E92,'Kurs-Eingabe'!G99))</f>
        <v/>
      </c>
      <c r="F93" s="2" t="str">
        <f>IF(AND(F92="",'Kurs-Eingabe'!H99=""),"",IF('Kurs-Eingabe'!H99="",F92,'Kurs-Eingabe'!H99))</f>
        <v/>
      </c>
      <c r="G93" s="2" t="str">
        <f>IF(AND(G92="",'Kurs-Eingabe'!I99=""),"",IF('Kurs-Eingabe'!I99="",G92,'Kurs-Eingabe'!I99))</f>
        <v/>
      </c>
      <c r="H93" s="2" t="str">
        <f>IF(AND(H92="",'Kurs-Eingabe'!J99=""),"",IF('Kurs-Eingabe'!J99="",H92,'Kurs-Eingabe'!J99))</f>
        <v/>
      </c>
      <c r="I93" s="2" t="str">
        <f>IF(AND(I92="",'Kurs-Eingabe'!K99=""),"",IF('Kurs-Eingabe'!K99="",I92,'Kurs-Eingabe'!K99))</f>
        <v/>
      </c>
      <c r="J93" s="2" t="str">
        <f>IF(AND(J92="",'Kurs-Eingabe'!L99=""),"",IF('Kurs-Eingabe'!L99="",J92,'Kurs-Eingabe'!L99))</f>
        <v/>
      </c>
      <c r="K93" s="2" t="str">
        <f>IF(AND(K92="",'Kurs-Eingabe'!M99=""),"",IF('Kurs-Eingabe'!M99="",K92,'Kurs-Eingabe'!M99))</f>
        <v/>
      </c>
    </row>
    <row r="94" spans="1:11" x14ac:dyDescent="0.2">
      <c r="A94" s="5"/>
      <c r="B94" s="2">
        <f>IF(AND(B93="",'Kurs-Eingabe'!D100=""),"",IF('Kurs-Eingabe'!D100="",B93,'Kurs-Eingabe'!D100))</f>
        <v>185.98</v>
      </c>
      <c r="C94" s="2">
        <f>IF(AND(C93="",'Kurs-Eingabe'!E100=""),"",IF('Kurs-Eingabe'!E100="",C93,'Kurs-Eingabe'!E100))</f>
        <v>70.38</v>
      </c>
      <c r="D94" s="2" t="str">
        <f>IF(AND(D93="",'Kurs-Eingabe'!F100=""),"",IF('Kurs-Eingabe'!F100="",D93,'Kurs-Eingabe'!F100))</f>
        <v/>
      </c>
      <c r="E94" s="2" t="str">
        <f>IF(AND(E93="",'Kurs-Eingabe'!G100=""),"",IF('Kurs-Eingabe'!G100="",E93,'Kurs-Eingabe'!G100))</f>
        <v/>
      </c>
      <c r="F94" s="2" t="str">
        <f>IF(AND(F93="",'Kurs-Eingabe'!H100=""),"",IF('Kurs-Eingabe'!H100="",F93,'Kurs-Eingabe'!H100))</f>
        <v/>
      </c>
      <c r="G94" s="2" t="str">
        <f>IF(AND(G93="",'Kurs-Eingabe'!I100=""),"",IF('Kurs-Eingabe'!I100="",G93,'Kurs-Eingabe'!I100))</f>
        <v/>
      </c>
      <c r="H94" s="2" t="str">
        <f>IF(AND(H93="",'Kurs-Eingabe'!J100=""),"",IF('Kurs-Eingabe'!J100="",H93,'Kurs-Eingabe'!J100))</f>
        <v/>
      </c>
      <c r="I94" s="2" t="str">
        <f>IF(AND(I93="",'Kurs-Eingabe'!K100=""),"",IF('Kurs-Eingabe'!K100="",I93,'Kurs-Eingabe'!K100))</f>
        <v/>
      </c>
      <c r="J94" s="2" t="str">
        <f>IF(AND(J93="",'Kurs-Eingabe'!L100=""),"",IF('Kurs-Eingabe'!L100="",J93,'Kurs-Eingabe'!L100))</f>
        <v/>
      </c>
      <c r="K94" s="2" t="str">
        <f>IF(AND(K93="",'Kurs-Eingabe'!M100=""),"",IF('Kurs-Eingabe'!M100="",K93,'Kurs-Eingabe'!M100))</f>
        <v/>
      </c>
    </row>
    <row r="95" spans="1:11" x14ac:dyDescent="0.2">
      <c r="A95" s="5"/>
      <c r="B95" s="2">
        <f>IF(AND(B94="",'Kurs-Eingabe'!D101=""),"",IF('Kurs-Eingabe'!D101="",B94,'Kurs-Eingabe'!D101))</f>
        <v>185.98</v>
      </c>
      <c r="C95" s="2">
        <f>IF(AND(C94="",'Kurs-Eingabe'!E101=""),"",IF('Kurs-Eingabe'!E101="",C94,'Kurs-Eingabe'!E101))</f>
        <v>70.38</v>
      </c>
      <c r="D95" s="2" t="str">
        <f>IF(AND(D94="",'Kurs-Eingabe'!F101=""),"",IF('Kurs-Eingabe'!F101="",D94,'Kurs-Eingabe'!F101))</f>
        <v/>
      </c>
      <c r="E95" s="2" t="str">
        <f>IF(AND(E94="",'Kurs-Eingabe'!G101=""),"",IF('Kurs-Eingabe'!G101="",E94,'Kurs-Eingabe'!G101))</f>
        <v/>
      </c>
      <c r="F95" s="2" t="str">
        <f>IF(AND(F94="",'Kurs-Eingabe'!H101=""),"",IF('Kurs-Eingabe'!H101="",F94,'Kurs-Eingabe'!H101))</f>
        <v/>
      </c>
      <c r="G95" s="2" t="str">
        <f>IF(AND(G94="",'Kurs-Eingabe'!I101=""),"",IF('Kurs-Eingabe'!I101="",G94,'Kurs-Eingabe'!I101))</f>
        <v/>
      </c>
      <c r="H95" s="2" t="str">
        <f>IF(AND(H94="",'Kurs-Eingabe'!J101=""),"",IF('Kurs-Eingabe'!J101="",H94,'Kurs-Eingabe'!J101))</f>
        <v/>
      </c>
      <c r="I95" s="2" t="str">
        <f>IF(AND(I94="",'Kurs-Eingabe'!K101=""),"",IF('Kurs-Eingabe'!K101="",I94,'Kurs-Eingabe'!K101))</f>
        <v/>
      </c>
      <c r="J95" s="2" t="str">
        <f>IF(AND(J94="",'Kurs-Eingabe'!L101=""),"",IF('Kurs-Eingabe'!L101="",J94,'Kurs-Eingabe'!L101))</f>
        <v/>
      </c>
      <c r="K95" s="2" t="str">
        <f>IF(AND(K94="",'Kurs-Eingabe'!M101=""),"",IF('Kurs-Eingabe'!M101="",K94,'Kurs-Eingabe'!M101))</f>
        <v/>
      </c>
    </row>
    <row r="96" spans="1:11" x14ac:dyDescent="0.2">
      <c r="A96" s="5"/>
      <c r="B96" s="2">
        <f>IF(AND(B95="",'Kurs-Eingabe'!D102=""),"",IF('Kurs-Eingabe'!D102="",B95,'Kurs-Eingabe'!D102))</f>
        <v>185.98</v>
      </c>
      <c r="C96" s="2">
        <f>IF(AND(C95="",'Kurs-Eingabe'!E102=""),"",IF('Kurs-Eingabe'!E102="",C95,'Kurs-Eingabe'!E102))</f>
        <v>70.38</v>
      </c>
      <c r="D96" s="2" t="str">
        <f>IF(AND(D95="",'Kurs-Eingabe'!F102=""),"",IF('Kurs-Eingabe'!F102="",D95,'Kurs-Eingabe'!F102))</f>
        <v/>
      </c>
      <c r="E96" s="2" t="str">
        <f>IF(AND(E95="",'Kurs-Eingabe'!G102=""),"",IF('Kurs-Eingabe'!G102="",E95,'Kurs-Eingabe'!G102))</f>
        <v/>
      </c>
      <c r="F96" s="2" t="str">
        <f>IF(AND(F95="",'Kurs-Eingabe'!H102=""),"",IF('Kurs-Eingabe'!H102="",F95,'Kurs-Eingabe'!H102))</f>
        <v/>
      </c>
      <c r="G96" s="2" t="str">
        <f>IF(AND(G95="",'Kurs-Eingabe'!I102=""),"",IF('Kurs-Eingabe'!I102="",G95,'Kurs-Eingabe'!I102))</f>
        <v/>
      </c>
      <c r="H96" s="2" t="str">
        <f>IF(AND(H95="",'Kurs-Eingabe'!J102=""),"",IF('Kurs-Eingabe'!J102="",H95,'Kurs-Eingabe'!J102))</f>
        <v/>
      </c>
      <c r="I96" s="2" t="str">
        <f>IF(AND(I95="",'Kurs-Eingabe'!K102=""),"",IF('Kurs-Eingabe'!K102="",I95,'Kurs-Eingabe'!K102))</f>
        <v/>
      </c>
      <c r="J96" s="2" t="str">
        <f>IF(AND(J95="",'Kurs-Eingabe'!L102=""),"",IF('Kurs-Eingabe'!L102="",J95,'Kurs-Eingabe'!L102))</f>
        <v/>
      </c>
      <c r="K96" s="2" t="str">
        <f>IF(AND(K95="",'Kurs-Eingabe'!M102=""),"",IF('Kurs-Eingabe'!M102="",K95,'Kurs-Eingabe'!M102))</f>
        <v/>
      </c>
    </row>
    <row r="97" spans="1:11" x14ac:dyDescent="0.2">
      <c r="A97" s="5"/>
      <c r="B97" s="2">
        <f>IF(AND(B96="",'Kurs-Eingabe'!D103=""),"",IF('Kurs-Eingabe'!D103="",B96,'Kurs-Eingabe'!D103))</f>
        <v>185.98</v>
      </c>
      <c r="C97" s="2">
        <f>IF(AND(C96="",'Kurs-Eingabe'!E103=""),"",IF('Kurs-Eingabe'!E103="",C96,'Kurs-Eingabe'!E103))</f>
        <v>70.38</v>
      </c>
      <c r="D97" s="2" t="str">
        <f>IF(AND(D96="",'Kurs-Eingabe'!F103=""),"",IF('Kurs-Eingabe'!F103="",D96,'Kurs-Eingabe'!F103))</f>
        <v/>
      </c>
      <c r="E97" s="2" t="str">
        <f>IF(AND(E96="",'Kurs-Eingabe'!G103=""),"",IF('Kurs-Eingabe'!G103="",E96,'Kurs-Eingabe'!G103))</f>
        <v/>
      </c>
      <c r="F97" s="2" t="str">
        <f>IF(AND(F96="",'Kurs-Eingabe'!H103=""),"",IF('Kurs-Eingabe'!H103="",F96,'Kurs-Eingabe'!H103))</f>
        <v/>
      </c>
      <c r="G97" s="2" t="str">
        <f>IF(AND(G96="",'Kurs-Eingabe'!I103=""),"",IF('Kurs-Eingabe'!I103="",G96,'Kurs-Eingabe'!I103))</f>
        <v/>
      </c>
      <c r="H97" s="2" t="str">
        <f>IF(AND(H96="",'Kurs-Eingabe'!J103=""),"",IF('Kurs-Eingabe'!J103="",H96,'Kurs-Eingabe'!J103))</f>
        <v/>
      </c>
      <c r="I97" s="2" t="str">
        <f>IF(AND(I96="",'Kurs-Eingabe'!K103=""),"",IF('Kurs-Eingabe'!K103="",I96,'Kurs-Eingabe'!K103))</f>
        <v/>
      </c>
      <c r="J97" s="2" t="str">
        <f>IF(AND(J96="",'Kurs-Eingabe'!L103=""),"",IF('Kurs-Eingabe'!L103="",J96,'Kurs-Eingabe'!L103))</f>
        <v/>
      </c>
      <c r="K97" s="2" t="str">
        <f>IF(AND(K96="",'Kurs-Eingabe'!M103=""),"",IF('Kurs-Eingabe'!M103="",K96,'Kurs-Eingabe'!M103))</f>
        <v/>
      </c>
    </row>
    <row r="98" spans="1:11" x14ac:dyDescent="0.2">
      <c r="A98" s="5"/>
      <c r="B98" s="2">
        <f>IF(AND(B97="",'Kurs-Eingabe'!D104=""),"",IF('Kurs-Eingabe'!D104="",B97,'Kurs-Eingabe'!D104))</f>
        <v>185.98</v>
      </c>
      <c r="C98" s="2">
        <f>IF(AND(C97="",'Kurs-Eingabe'!E104=""),"",IF('Kurs-Eingabe'!E104="",C97,'Kurs-Eingabe'!E104))</f>
        <v>70.38</v>
      </c>
      <c r="D98" s="2" t="str">
        <f>IF(AND(D97="",'Kurs-Eingabe'!F104=""),"",IF('Kurs-Eingabe'!F104="",D97,'Kurs-Eingabe'!F104))</f>
        <v/>
      </c>
      <c r="E98" s="2" t="str">
        <f>IF(AND(E97="",'Kurs-Eingabe'!G104=""),"",IF('Kurs-Eingabe'!G104="",E97,'Kurs-Eingabe'!G104))</f>
        <v/>
      </c>
      <c r="F98" s="2" t="str">
        <f>IF(AND(F97="",'Kurs-Eingabe'!H104=""),"",IF('Kurs-Eingabe'!H104="",F97,'Kurs-Eingabe'!H104))</f>
        <v/>
      </c>
      <c r="G98" s="2" t="str">
        <f>IF(AND(G97="",'Kurs-Eingabe'!I104=""),"",IF('Kurs-Eingabe'!I104="",G97,'Kurs-Eingabe'!I104))</f>
        <v/>
      </c>
      <c r="H98" s="2" t="str">
        <f>IF(AND(H97="",'Kurs-Eingabe'!J104=""),"",IF('Kurs-Eingabe'!J104="",H97,'Kurs-Eingabe'!J104))</f>
        <v/>
      </c>
      <c r="I98" s="2" t="str">
        <f>IF(AND(I97="",'Kurs-Eingabe'!K104=""),"",IF('Kurs-Eingabe'!K104="",I97,'Kurs-Eingabe'!K104))</f>
        <v/>
      </c>
      <c r="J98" s="2" t="str">
        <f>IF(AND(J97="",'Kurs-Eingabe'!L104=""),"",IF('Kurs-Eingabe'!L104="",J97,'Kurs-Eingabe'!L104))</f>
        <v/>
      </c>
      <c r="K98" s="2" t="str">
        <f>IF(AND(K97="",'Kurs-Eingabe'!M104=""),"",IF('Kurs-Eingabe'!M104="",K97,'Kurs-Eingabe'!M104))</f>
        <v/>
      </c>
    </row>
    <row r="99" spans="1:11" x14ac:dyDescent="0.2">
      <c r="A99" s="5"/>
      <c r="B99" s="2">
        <f>IF(AND(B98="",'Kurs-Eingabe'!D105=""),"",IF('Kurs-Eingabe'!D105="",B98,'Kurs-Eingabe'!D105))</f>
        <v>185.98</v>
      </c>
      <c r="C99" s="2">
        <f>IF(AND(C98="",'Kurs-Eingabe'!E105=""),"",IF('Kurs-Eingabe'!E105="",C98,'Kurs-Eingabe'!E105))</f>
        <v>70.38</v>
      </c>
      <c r="D99" s="2" t="str">
        <f>IF(AND(D98="",'Kurs-Eingabe'!F105=""),"",IF('Kurs-Eingabe'!F105="",D98,'Kurs-Eingabe'!F105))</f>
        <v/>
      </c>
      <c r="E99" s="2" t="str">
        <f>IF(AND(E98="",'Kurs-Eingabe'!G105=""),"",IF('Kurs-Eingabe'!G105="",E98,'Kurs-Eingabe'!G105))</f>
        <v/>
      </c>
      <c r="F99" s="2" t="str">
        <f>IF(AND(F98="",'Kurs-Eingabe'!H105=""),"",IF('Kurs-Eingabe'!H105="",F98,'Kurs-Eingabe'!H105))</f>
        <v/>
      </c>
      <c r="G99" s="2" t="str">
        <f>IF(AND(G98="",'Kurs-Eingabe'!I105=""),"",IF('Kurs-Eingabe'!I105="",G98,'Kurs-Eingabe'!I105))</f>
        <v/>
      </c>
      <c r="H99" s="2" t="str">
        <f>IF(AND(H98="",'Kurs-Eingabe'!J105=""),"",IF('Kurs-Eingabe'!J105="",H98,'Kurs-Eingabe'!J105))</f>
        <v/>
      </c>
      <c r="I99" s="2" t="str">
        <f>IF(AND(I98="",'Kurs-Eingabe'!K105=""),"",IF('Kurs-Eingabe'!K105="",I98,'Kurs-Eingabe'!K105))</f>
        <v/>
      </c>
      <c r="J99" s="2" t="str">
        <f>IF(AND(J98="",'Kurs-Eingabe'!L105=""),"",IF('Kurs-Eingabe'!L105="",J98,'Kurs-Eingabe'!L105))</f>
        <v/>
      </c>
      <c r="K99" s="2" t="str">
        <f>IF(AND(K98="",'Kurs-Eingabe'!M105=""),"",IF('Kurs-Eingabe'!M105="",K98,'Kurs-Eingabe'!M105))</f>
        <v/>
      </c>
    </row>
    <row r="100" spans="1:11" x14ac:dyDescent="0.2">
      <c r="A100" s="5"/>
      <c r="B100" s="2">
        <f>IF(AND(B99="",'Kurs-Eingabe'!D106=""),"",IF('Kurs-Eingabe'!D106="",B99,'Kurs-Eingabe'!D106))</f>
        <v>185.98</v>
      </c>
      <c r="C100" s="2">
        <f>IF(AND(C99="",'Kurs-Eingabe'!E106=""),"",IF('Kurs-Eingabe'!E106="",C99,'Kurs-Eingabe'!E106))</f>
        <v>70.38</v>
      </c>
      <c r="D100" s="2" t="str">
        <f>IF(AND(D99="",'Kurs-Eingabe'!F106=""),"",IF('Kurs-Eingabe'!F106="",D99,'Kurs-Eingabe'!F106))</f>
        <v/>
      </c>
      <c r="E100" s="2" t="str">
        <f>IF(AND(E99="",'Kurs-Eingabe'!G106=""),"",IF('Kurs-Eingabe'!G106="",E99,'Kurs-Eingabe'!G106))</f>
        <v/>
      </c>
      <c r="F100" s="2" t="str">
        <f>IF(AND(F99="",'Kurs-Eingabe'!H106=""),"",IF('Kurs-Eingabe'!H106="",F99,'Kurs-Eingabe'!H106))</f>
        <v/>
      </c>
      <c r="G100" s="2" t="str">
        <f>IF(AND(G99="",'Kurs-Eingabe'!I106=""),"",IF('Kurs-Eingabe'!I106="",G99,'Kurs-Eingabe'!I106))</f>
        <v/>
      </c>
      <c r="H100" s="2" t="str">
        <f>IF(AND(H99="",'Kurs-Eingabe'!J106=""),"",IF('Kurs-Eingabe'!J106="",H99,'Kurs-Eingabe'!J106))</f>
        <v/>
      </c>
      <c r="I100" s="2" t="str">
        <f>IF(AND(I99="",'Kurs-Eingabe'!K106=""),"",IF('Kurs-Eingabe'!K106="",I99,'Kurs-Eingabe'!K106))</f>
        <v/>
      </c>
      <c r="J100" s="2" t="str">
        <f>IF(AND(J99="",'Kurs-Eingabe'!L106=""),"",IF('Kurs-Eingabe'!L106="",J99,'Kurs-Eingabe'!L106))</f>
        <v/>
      </c>
      <c r="K100" s="2" t="str">
        <f>IF(AND(K99="",'Kurs-Eingabe'!M106=""),"",IF('Kurs-Eingabe'!M106="",K99,'Kurs-Eingabe'!M106))</f>
        <v/>
      </c>
    </row>
    <row r="101" spans="1:11" x14ac:dyDescent="0.2">
      <c r="A101" s="5"/>
      <c r="B101" s="2">
        <f>IF(AND(B100="",'Kurs-Eingabe'!D107=""),"",IF('Kurs-Eingabe'!D107="",B100,'Kurs-Eingabe'!D107))</f>
        <v>185.98</v>
      </c>
      <c r="C101" s="2">
        <f>IF(AND(C100="",'Kurs-Eingabe'!E107=""),"",IF('Kurs-Eingabe'!E107="",C100,'Kurs-Eingabe'!E107))</f>
        <v>70.38</v>
      </c>
      <c r="D101" s="2" t="str">
        <f>IF(AND(D100="",'Kurs-Eingabe'!F107=""),"",IF('Kurs-Eingabe'!F107="",D100,'Kurs-Eingabe'!F107))</f>
        <v/>
      </c>
      <c r="E101" s="2" t="str">
        <f>IF(AND(E100="",'Kurs-Eingabe'!G107=""),"",IF('Kurs-Eingabe'!G107="",E100,'Kurs-Eingabe'!G107))</f>
        <v/>
      </c>
      <c r="F101" s="2" t="str">
        <f>IF(AND(F100="",'Kurs-Eingabe'!H107=""),"",IF('Kurs-Eingabe'!H107="",F100,'Kurs-Eingabe'!H107))</f>
        <v/>
      </c>
      <c r="G101" s="2" t="str">
        <f>IF(AND(G100="",'Kurs-Eingabe'!I107=""),"",IF('Kurs-Eingabe'!I107="",G100,'Kurs-Eingabe'!I107))</f>
        <v/>
      </c>
      <c r="H101" s="2" t="str">
        <f>IF(AND(H100="",'Kurs-Eingabe'!J107=""),"",IF('Kurs-Eingabe'!J107="",H100,'Kurs-Eingabe'!J107))</f>
        <v/>
      </c>
      <c r="I101" s="2" t="str">
        <f>IF(AND(I100="",'Kurs-Eingabe'!K107=""),"",IF('Kurs-Eingabe'!K107="",I100,'Kurs-Eingabe'!K107))</f>
        <v/>
      </c>
      <c r="J101" s="2" t="str">
        <f>IF(AND(J100="",'Kurs-Eingabe'!L107=""),"",IF('Kurs-Eingabe'!L107="",J100,'Kurs-Eingabe'!L107))</f>
        <v/>
      </c>
      <c r="K101" s="2" t="str">
        <f>IF(AND(K100="",'Kurs-Eingabe'!M107=""),"",IF('Kurs-Eingabe'!M107="",K100,'Kurs-Eingabe'!M107))</f>
        <v/>
      </c>
    </row>
    <row r="102" spans="1:11" x14ac:dyDescent="0.2">
      <c r="A102" s="5"/>
      <c r="B102" s="2">
        <f>IF(AND(B101="",'Kurs-Eingabe'!D108=""),"",IF('Kurs-Eingabe'!D108="",B101,'Kurs-Eingabe'!D108))</f>
        <v>185.98</v>
      </c>
      <c r="C102" s="2">
        <f>IF(AND(C101="",'Kurs-Eingabe'!E108=""),"",IF('Kurs-Eingabe'!E108="",C101,'Kurs-Eingabe'!E108))</f>
        <v>70.38</v>
      </c>
      <c r="D102" s="2" t="str">
        <f>IF(AND(D101="",'Kurs-Eingabe'!F108=""),"",IF('Kurs-Eingabe'!F108="",D101,'Kurs-Eingabe'!F108))</f>
        <v/>
      </c>
      <c r="E102" s="2" t="str">
        <f>IF(AND(E101="",'Kurs-Eingabe'!G108=""),"",IF('Kurs-Eingabe'!G108="",E101,'Kurs-Eingabe'!G108))</f>
        <v/>
      </c>
      <c r="F102" s="2" t="str">
        <f>IF(AND(F101="",'Kurs-Eingabe'!H108=""),"",IF('Kurs-Eingabe'!H108="",F101,'Kurs-Eingabe'!H108))</f>
        <v/>
      </c>
      <c r="G102" s="2" t="str">
        <f>IF(AND(G101="",'Kurs-Eingabe'!I108=""),"",IF('Kurs-Eingabe'!I108="",G101,'Kurs-Eingabe'!I108))</f>
        <v/>
      </c>
      <c r="H102" s="2" t="str">
        <f>IF(AND(H101="",'Kurs-Eingabe'!J108=""),"",IF('Kurs-Eingabe'!J108="",H101,'Kurs-Eingabe'!J108))</f>
        <v/>
      </c>
      <c r="I102" s="2" t="str">
        <f>IF(AND(I101="",'Kurs-Eingabe'!K108=""),"",IF('Kurs-Eingabe'!K108="",I101,'Kurs-Eingabe'!K108))</f>
        <v/>
      </c>
      <c r="J102" s="2" t="str">
        <f>IF(AND(J101="",'Kurs-Eingabe'!L108=""),"",IF('Kurs-Eingabe'!L108="",J101,'Kurs-Eingabe'!L108))</f>
        <v/>
      </c>
      <c r="K102" s="2" t="str">
        <f>IF(AND(K101="",'Kurs-Eingabe'!M108=""),"",IF('Kurs-Eingabe'!M108="",K101,'Kurs-Eingabe'!M108))</f>
        <v/>
      </c>
    </row>
    <row r="103" spans="1:11" x14ac:dyDescent="0.2">
      <c r="A103" s="5"/>
      <c r="B103" s="2">
        <f>IF(AND(B102="",'Kurs-Eingabe'!D109=""),"",IF('Kurs-Eingabe'!D109="",B102,'Kurs-Eingabe'!D109))</f>
        <v>185.98</v>
      </c>
      <c r="C103" s="2">
        <f>IF(AND(C102="",'Kurs-Eingabe'!E109=""),"",IF('Kurs-Eingabe'!E109="",C102,'Kurs-Eingabe'!E109))</f>
        <v>70.38</v>
      </c>
      <c r="D103" s="2" t="str">
        <f>IF(AND(D102="",'Kurs-Eingabe'!F109=""),"",IF('Kurs-Eingabe'!F109="",D102,'Kurs-Eingabe'!F109))</f>
        <v/>
      </c>
      <c r="E103" s="2" t="str">
        <f>IF(AND(E102="",'Kurs-Eingabe'!G109=""),"",IF('Kurs-Eingabe'!G109="",E102,'Kurs-Eingabe'!G109))</f>
        <v/>
      </c>
      <c r="F103" s="2" t="str">
        <f>IF(AND(F102="",'Kurs-Eingabe'!H109=""),"",IF('Kurs-Eingabe'!H109="",F102,'Kurs-Eingabe'!H109))</f>
        <v/>
      </c>
      <c r="G103" s="2" t="str">
        <f>IF(AND(G102="",'Kurs-Eingabe'!I109=""),"",IF('Kurs-Eingabe'!I109="",G102,'Kurs-Eingabe'!I109))</f>
        <v/>
      </c>
      <c r="H103" s="2" t="str">
        <f>IF(AND(H102="",'Kurs-Eingabe'!J109=""),"",IF('Kurs-Eingabe'!J109="",H102,'Kurs-Eingabe'!J109))</f>
        <v/>
      </c>
      <c r="I103" s="2" t="str">
        <f>IF(AND(I102="",'Kurs-Eingabe'!K109=""),"",IF('Kurs-Eingabe'!K109="",I102,'Kurs-Eingabe'!K109))</f>
        <v/>
      </c>
      <c r="J103" s="2" t="str">
        <f>IF(AND(J102="",'Kurs-Eingabe'!L109=""),"",IF('Kurs-Eingabe'!L109="",J102,'Kurs-Eingabe'!L109))</f>
        <v/>
      </c>
      <c r="K103" s="2" t="str">
        <f>IF(AND(K102="",'Kurs-Eingabe'!M109=""),"",IF('Kurs-Eingabe'!M109="",K102,'Kurs-Eingabe'!M109))</f>
        <v/>
      </c>
    </row>
    <row r="104" spans="1:11" x14ac:dyDescent="0.2">
      <c r="A104" s="5"/>
      <c r="B104" s="2">
        <f>IF(AND(B103="",'Kurs-Eingabe'!D110=""),"",IF('Kurs-Eingabe'!D110="",B103,'Kurs-Eingabe'!D110))</f>
        <v>185.98</v>
      </c>
      <c r="C104" s="2">
        <f>IF(AND(C103="",'Kurs-Eingabe'!E110=""),"",IF('Kurs-Eingabe'!E110="",C103,'Kurs-Eingabe'!E110))</f>
        <v>70.38</v>
      </c>
      <c r="D104" s="2" t="str">
        <f>IF(AND(D103="",'Kurs-Eingabe'!F110=""),"",IF('Kurs-Eingabe'!F110="",D103,'Kurs-Eingabe'!F110))</f>
        <v/>
      </c>
      <c r="E104" s="2" t="str">
        <f>IF(AND(E103="",'Kurs-Eingabe'!G110=""),"",IF('Kurs-Eingabe'!G110="",E103,'Kurs-Eingabe'!G110))</f>
        <v/>
      </c>
      <c r="F104" s="2" t="str">
        <f>IF(AND(F103="",'Kurs-Eingabe'!H110=""),"",IF('Kurs-Eingabe'!H110="",F103,'Kurs-Eingabe'!H110))</f>
        <v/>
      </c>
      <c r="G104" s="2" t="str">
        <f>IF(AND(G103="",'Kurs-Eingabe'!I110=""),"",IF('Kurs-Eingabe'!I110="",G103,'Kurs-Eingabe'!I110))</f>
        <v/>
      </c>
      <c r="H104" s="2" t="str">
        <f>IF(AND(H103="",'Kurs-Eingabe'!J110=""),"",IF('Kurs-Eingabe'!J110="",H103,'Kurs-Eingabe'!J110))</f>
        <v/>
      </c>
      <c r="I104" s="2" t="str">
        <f>IF(AND(I103="",'Kurs-Eingabe'!K110=""),"",IF('Kurs-Eingabe'!K110="",I103,'Kurs-Eingabe'!K110))</f>
        <v/>
      </c>
      <c r="J104" s="2" t="str">
        <f>IF(AND(J103="",'Kurs-Eingabe'!L110=""),"",IF('Kurs-Eingabe'!L110="",J103,'Kurs-Eingabe'!L110))</f>
        <v/>
      </c>
      <c r="K104" s="2" t="str">
        <f>IF(AND(K103="",'Kurs-Eingabe'!M110=""),"",IF('Kurs-Eingabe'!M110="",K103,'Kurs-Eingabe'!M110))</f>
        <v/>
      </c>
    </row>
    <row r="105" spans="1:11" x14ac:dyDescent="0.2">
      <c r="A105" s="5"/>
      <c r="B105" s="2">
        <f>IF(AND(B104="",'Kurs-Eingabe'!D111=""),"",IF('Kurs-Eingabe'!D111="",B104,'Kurs-Eingabe'!D111))</f>
        <v>185.98</v>
      </c>
      <c r="C105" s="2">
        <f>IF(AND(C104="",'Kurs-Eingabe'!E111=""),"",IF('Kurs-Eingabe'!E111="",C104,'Kurs-Eingabe'!E111))</f>
        <v>70.38</v>
      </c>
      <c r="D105" s="2" t="str">
        <f>IF(AND(D104="",'Kurs-Eingabe'!F111=""),"",IF('Kurs-Eingabe'!F111="",D104,'Kurs-Eingabe'!F111))</f>
        <v/>
      </c>
      <c r="E105" s="2" t="str">
        <f>IF(AND(E104="",'Kurs-Eingabe'!G111=""),"",IF('Kurs-Eingabe'!G111="",E104,'Kurs-Eingabe'!G111))</f>
        <v/>
      </c>
      <c r="F105" s="2" t="str">
        <f>IF(AND(F104="",'Kurs-Eingabe'!H111=""),"",IF('Kurs-Eingabe'!H111="",F104,'Kurs-Eingabe'!H111))</f>
        <v/>
      </c>
      <c r="G105" s="2" t="str">
        <f>IF(AND(G104="",'Kurs-Eingabe'!I111=""),"",IF('Kurs-Eingabe'!I111="",G104,'Kurs-Eingabe'!I111))</f>
        <v/>
      </c>
      <c r="H105" s="2" t="str">
        <f>IF(AND(H104="",'Kurs-Eingabe'!J111=""),"",IF('Kurs-Eingabe'!J111="",H104,'Kurs-Eingabe'!J111))</f>
        <v/>
      </c>
      <c r="I105" s="2" t="str">
        <f>IF(AND(I104="",'Kurs-Eingabe'!K111=""),"",IF('Kurs-Eingabe'!K111="",I104,'Kurs-Eingabe'!K111))</f>
        <v/>
      </c>
      <c r="J105" s="2" t="str">
        <f>IF(AND(J104="",'Kurs-Eingabe'!L111=""),"",IF('Kurs-Eingabe'!L111="",J104,'Kurs-Eingabe'!L111))</f>
        <v/>
      </c>
      <c r="K105" s="2" t="str">
        <f>IF(AND(K104="",'Kurs-Eingabe'!M111=""),"",IF('Kurs-Eingabe'!M111="",K104,'Kurs-Eingabe'!M111))</f>
        <v/>
      </c>
    </row>
    <row r="106" spans="1:11" x14ac:dyDescent="0.2">
      <c r="A106" s="5"/>
      <c r="B106" s="2">
        <f>IF(AND(B105="",'Kurs-Eingabe'!D112=""),"",IF('Kurs-Eingabe'!D112="",B105,'Kurs-Eingabe'!D112))</f>
        <v>185.98</v>
      </c>
      <c r="C106" s="2">
        <f>IF(AND(C105="",'Kurs-Eingabe'!E112=""),"",IF('Kurs-Eingabe'!E112="",C105,'Kurs-Eingabe'!E112))</f>
        <v>70.38</v>
      </c>
      <c r="D106" s="2" t="str">
        <f>IF(AND(D105="",'Kurs-Eingabe'!F112=""),"",IF('Kurs-Eingabe'!F112="",D105,'Kurs-Eingabe'!F112))</f>
        <v/>
      </c>
      <c r="E106" s="2" t="str">
        <f>IF(AND(E105="",'Kurs-Eingabe'!G112=""),"",IF('Kurs-Eingabe'!G112="",E105,'Kurs-Eingabe'!G112))</f>
        <v/>
      </c>
      <c r="F106" s="2" t="str">
        <f>IF(AND(F105="",'Kurs-Eingabe'!H112=""),"",IF('Kurs-Eingabe'!H112="",F105,'Kurs-Eingabe'!H112))</f>
        <v/>
      </c>
      <c r="G106" s="2" t="str">
        <f>IF(AND(G105="",'Kurs-Eingabe'!I112=""),"",IF('Kurs-Eingabe'!I112="",G105,'Kurs-Eingabe'!I112))</f>
        <v/>
      </c>
      <c r="H106" s="2" t="str">
        <f>IF(AND(H105="",'Kurs-Eingabe'!J112=""),"",IF('Kurs-Eingabe'!J112="",H105,'Kurs-Eingabe'!J112))</f>
        <v/>
      </c>
      <c r="I106" s="2" t="str">
        <f>IF(AND(I105="",'Kurs-Eingabe'!K112=""),"",IF('Kurs-Eingabe'!K112="",I105,'Kurs-Eingabe'!K112))</f>
        <v/>
      </c>
      <c r="J106" s="2" t="str">
        <f>IF(AND(J105="",'Kurs-Eingabe'!L112=""),"",IF('Kurs-Eingabe'!L112="",J105,'Kurs-Eingabe'!L112))</f>
        <v/>
      </c>
      <c r="K106" s="2" t="str">
        <f>IF(AND(K105="",'Kurs-Eingabe'!M112=""),"",IF('Kurs-Eingabe'!M112="",K105,'Kurs-Eingabe'!M112))</f>
        <v/>
      </c>
    </row>
    <row r="107" spans="1:11" x14ac:dyDescent="0.2">
      <c r="A107" s="5"/>
      <c r="B107" s="2">
        <f>IF(AND(B106="",'Kurs-Eingabe'!D113=""),"",IF('Kurs-Eingabe'!D113="",B106,'Kurs-Eingabe'!D113))</f>
        <v>185.98</v>
      </c>
      <c r="C107" s="2">
        <f>IF(AND(C106="",'Kurs-Eingabe'!E113=""),"",IF('Kurs-Eingabe'!E113="",C106,'Kurs-Eingabe'!E113))</f>
        <v>70.38</v>
      </c>
      <c r="D107" s="2" t="str">
        <f>IF(AND(D106="",'Kurs-Eingabe'!F113=""),"",IF('Kurs-Eingabe'!F113="",D106,'Kurs-Eingabe'!F113))</f>
        <v/>
      </c>
      <c r="E107" s="2" t="str">
        <f>IF(AND(E106="",'Kurs-Eingabe'!G113=""),"",IF('Kurs-Eingabe'!G113="",E106,'Kurs-Eingabe'!G113))</f>
        <v/>
      </c>
      <c r="F107" s="2" t="str">
        <f>IF(AND(F106="",'Kurs-Eingabe'!H113=""),"",IF('Kurs-Eingabe'!H113="",F106,'Kurs-Eingabe'!H113))</f>
        <v/>
      </c>
      <c r="G107" s="2" t="str">
        <f>IF(AND(G106="",'Kurs-Eingabe'!I113=""),"",IF('Kurs-Eingabe'!I113="",G106,'Kurs-Eingabe'!I113))</f>
        <v/>
      </c>
      <c r="H107" s="2" t="str">
        <f>IF(AND(H106="",'Kurs-Eingabe'!J113=""),"",IF('Kurs-Eingabe'!J113="",H106,'Kurs-Eingabe'!J113))</f>
        <v/>
      </c>
      <c r="I107" s="2" t="str">
        <f>IF(AND(I106="",'Kurs-Eingabe'!K113=""),"",IF('Kurs-Eingabe'!K113="",I106,'Kurs-Eingabe'!K113))</f>
        <v/>
      </c>
      <c r="J107" s="2" t="str">
        <f>IF(AND(J106="",'Kurs-Eingabe'!L113=""),"",IF('Kurs-Eingabe'!L113="",J106,'Kurs-Eingabe'!L113))</f>
        <v/>
      </c>
      <c r="K107" s="2" t="str">
        <f>IF(AND(K106="",'Kurs-Eingabe'!M113=""),"",IF('Kurs-Eingabe'!M113="",K106,'Kurs-Eingabe'!M113))</f>
        <v/>
      </c>
    </row>
    <row r="108" spans="1:11" x14ac:dyDescent="0.2">
      <c r="A108" s="5"/>
      <c r="B108" s="2">
        <f>IF(AND(B107="",'Kurs-Eingabe'!D114=""),"",IF('Kurs-Eingabe'!D114="",B107,'Kurs-Eingabe'!D114))</f>
        <v>185.98</v>
      </c>
      <c r="C108" s="2">
        <f>IF(AND(C107="",'Kurs-Eingabe'!E114=""),"",IF('Kurs-Eingabe'!E114="",C107,'Kurs-Eingabe'!E114))</f>
        <v>70.38</v>
      </c>
      <c r="D108" s="2" t="str">
        <f>IF(AND(D107="",'Kurs-Eingabe'!F114=""),"",IF('Kurs-Eingabe'!F114="",D107,'Kurs-Eingabe'!F114))</f>
        <v/>
      </c>
      <c r="E108" s="2" t="str">
        <f>IF(AND(E107="",'Kurs-Eingabe'!G114=""),"",IF('Kurs-Eingabe'!G114="",E107,'Kurs-Eingabe'!G114))</f>
        <v/>
      </c>
      <c r="F108" s="2" t="str">
        <f>IF(AND(F107="",'Kurs-Eingabe'!H114=""),"",IF('Kurs-Eingabe'!H114="",F107,'Kurs-Eingabe'!H114))</f>
        <v/>
      </c>
      <c r="G108" s="2" t="str">
        <f>IF(AND(G107="",'Kurs-Eingabe'!I114=""),"",IF('Kurs-Eingabe'!I114="",G107,'Kurs-Eingabe'!I114))</f>
        <v/>
      </c>
      <c r="H108" s="2" t="str">
        <f>IF(AND(H107="",'Kurs-Eingabe'!J114=""),"",IF('Kurs-Eingabe'!J114="",H107,'Kurs-Eingabe'!J114))</f>
        <v/>
      </c>
      <c r="I108" s="2" t="str">
        <f>IF(AND(I107="",'Kurs-Eingabe'!K114=""),"",IF('Kurs-Eingabe'!K114="",I107,'Kurs-Eingabe'!K114))</f>
        <v/>
      </c>
      <c r="J108" s="2" t="str">
        <f>IF(AND(J107="",'Kurs-Eingabe'!L114=""),"",IF('Kurs-Eingabe'!L114="",J107,'Kurs-Eingabe'!L114))</f>
        <v/>
      </c>
      <c r="K108" s="2" t="str">
        <f>IF(AND(K107="",'Kurs-Eingabe'!M114=""),"",IF('Kurs-Eingabe'!M114="",K107,'Kurs-Eingabe'!M114))</f>
        <v/>
      </c>
    </row>
    <row r="109" spans="1:11" x14ac:dyDescent="0.2">
      <c r="A109" s="5"/>
      <c r="B109" s="2">
        <f>IF(AND(B108="",'Kurs-Eingabe'!D115=""),"",IF('Kurs-Eingabe'!D115="",B108,'Kurs-Eingabe'!D115))</f>
        <v>185.98</v>
      </c>
      <c r="C109" s="2">
        <f>IF(AND(C108="",'Kurs-Eingabe'!E115=""),"",IF('Kurs-Eingabe'!E115="",C108,'Kurs-Eingabe'!E115))</f>
        <v>70.38</v>
      </c>
      <c r="D109" s="2" t="str">
        <f>IF(AND(D108="",'Kurs-Eingabe'!F115=""),"",IF('Kurs-Eingabe'!F115="",D108,'Kurs-Eingabe'!F115))</f>
        <v/>
      </c>
      <c r="E109" s="2" t="str">
        <f>IF(AND(E108="",'Kurs-Eingabe'!G115=""),"",IF('Kurs-Eingabe'!G115="",E108,'Kurs-Eingabe'!G115))</f>
        <v/>
      </c>
      <c r="F109" s="2" t="str">
        <f>IF(AND(F108="",'Kurs-Eingabe'!H115=""),"",IF('Kurs-Eingabe'!H115="",F108,'Kurs-Eingabe'!H115))</f>
        <v/>
      </c>
      <c r="G109" s="2" t="str">
        <f>IF(AND(G108="",'Kurs-Eingabe'!I115=""),"",IF('Kurs-Eingabe'!I115="",G108,'Kurs-Eingabe'!I115))</f>
        <v/>
      </c>
      <c r="H109" s="2" t="str">
        <f>IF(AND(H108="",'Kurs-Eingabe'!J115=""),"",IF('Kurs-Eingabe'!J115="",H108,'Kurs-Eingabe'!J115))</f>
        <v/>
      </c>
      <c r="I109" s="2" t="str">
        <f>IF(AND(I108="",'Kurs-Eingabe'!K115=""),"",IF('Kurs-Eingabe'!K115="",I108,'Kurs-Eingabe'!K115))</f>
        <v/>
      </c>
      <c r="J109" s="2" t="str">
        <f>IF(AND(J108="",'Kurs-Eingabe'!L115=""),"",IF('Kurs-Eingabe'!L115="",J108,'Kurs-Eingabe'!L115))</f>
        <v/>
      </c>
      <c r="K109" s="2" t="str">
        <f>IF(AND(K108="",'Kurs-Eingabe'!M115=""),"",IF('Kurs-Eingabe'!M115="",K108,'Kurs-Eingabe'!M115))</f>
        <v/>
      </c>
    </row>
    <row r="110" spans="1:11" x14ac:dyDescent="0.2">
      <c r="A110" s="5"/>
      <c r="B110" s="2">
        <f>IF(AND(B109="",'Kurs-Eingabe'!D116=""),"",IF('Kurs-Eingabe'!D116="",B109,'Kurs-Eingabe'!D116))</f>
        <v>185.98</v>
      </c>
      <c r="C110" s="2">
        <f>IF(AND(C109="",'Kurs-Eingabe'!E116=""),"",IF('Kurs-Eingabe'!E116="",C109,'Kurs-Eingabe'!E116))</f>
        <v>70.38</v>
      </c>
      <c r="D110" s="2" t="str">
        <f>IF(AND(D109="",'Kurs-Eingabe'!F116=""),"",IF('Kurs-Eingabe'!F116="",D109,'Kurs-Eingabe'!F116))</f>
        <v/>
      </c>
      <c r="E110" s="2" t="str">
        <f>IF(AND(E109="",'Kurs-Eingabe'!G116=""),"",IF('Kurs-Eingabe'!G116="",E109,'Kurs-Eingabe'!G116))</f>
        <v/>
      </c>
      <c r="F110" s="2" t="str">
        <f>IF(AND(F109="",'Kurs-Eingabe'!H116=""),"",IF('Kurs-Eingabe'!H116="",F109,'Kurs-Eingabe'!H116))</f>
        <v/>
      </c>
      <c r="G110" s="2" t="str">
        <f>IF(AND(G109="",'Kurs-Eingabe'!I116=""),"",IF('Kurs-Eingabe'!I116="",G109,'Kurs-Eingabe'!I116))</f>
        <v/>
      </c>
      <c r="H110" s="2" t="str">
        <f>IF(AND(H109="",'Kurs-Eingabe'!J116=""),"",IF('Kurs-Eingabe'!J116="",H109,'Kurs-Eingabe'!J116))</f>
        <v/>
      </c>
      <c r="I110" s="2" t="str">
        <f>IF(AND(I109="",'Kurs-Eingabe'!K116=""),"",IF('Kurs-Eingabe'!K116="",I109,'Kurs-Eingabe'!K116))</f>
        <v/>
      </c>
      <c r="J110" s="2" t="str">
        <f>IF(AND(J109="",'Kurs-Eingabe'!L116=""),"",IF('Kurs-Eingabe'!L116="",J109,'Kurs-Eingabe'!L116))</f>
        <v/>
      </c>
      <c r="K110" s="2" t="str">
        <f>IF(AND(K109="",'Kurs-Eingabe'!M116=""),"",IF('Kurs-Eingabe'!M116="",K109,'Kurs-Eingabe'!M116))</f>
        <v/>
      </c>
    </row>
    <row r="111" spans="1:11" x14ac:dyDescent="0.2">
      <c r="A111" s="5"/>
      <c r="B111" s="2">
        <f>IF(AND(B110="",'Kurs-Eingabe'!D117=""),"",IF('Kurs-Eingabe'!D117="",B110,'Kurs-Eingabe'!D117))</f>
        <v>185.98</v>
      </c>
      <c r="C111" s="2">
        <f>IF(AND(C110="",'Kurs-Eingabe'!E117=""),"",IF('Kurs-Eingabe'!E117="",C110,'Kurs-Eingabe'!E117))</f>
        <v>70.38</v>
      </c>
      <c r="D111" s="2" t="str">
        <f>IF(AND(D110="",'Kurs-Eingabe'!F117=""),"",IF('Kurs-Eingabe'!F117="",D110,'Kurs-Eingabe'!F117))</f>
        <v/>
      </c>
      <c r="E111" s="2" t="str">
        <f>IF(AND(E110="",'Kurs-Eingabe'!G117=""),"",IF('Kurs-Eingabe'!G117="",E110,'Kurs-Eingabe'!G117))</f>
        <v/>
      </c>
      <c r="F111" s="2" t="str">
        <f>IF(AND(F110="",'Kurs-Eingabe'!H117=""),"",IF('Kurs-Eingabe'!H117="",F110,'Kurs-Eingabe'!H117))</f>
        <v/>
      </c>
      <c r="G111" s="2" t="str">
        <f>IF(AND(G110="",'Kurs-Eingabe'!I117=""),"",IF('Kurs-Eingabe'!I117="",G110,'Kurs-Eingabe'!I117))</f>
        <v/>
      </c>
      <c r="H111" s="2" t="str">
        <f>IF(AND(H110="",'Kurs-Eingabe'!J117=""),"",IF('Kurs-Eingabe'!J117="",H110,'Kurs-Eingabe'!J117))</f>
        <v/>
      </c>
      <c r="I111" s="2" t="str">
        <f>IF(AND(I110="",'Kurs-Eingabe'!K117=""),"",IF('Kurs-Eingabe'!K117="",I110,'Kurs-Eingabe'!K117))</f>
        <v/>
      </c>
      <c r="J111" s="2" t="str">
        <f>IF(AND(J110="",'Kurs-Eingabe'!L117=""),"",IF('Kurs-Eingabe'!L117="",J110,'Kurs-Eingabe'!L117))</f>
        <v/>
      </c>
      <c r="K111" s="2" t="str">
        <f>IF(AND(K110="",'Kurs-Eingabe'!M117=""),"",IF('Kurs-Eingabe'!M117="",K110,'Kurs-Eingabe'!M117))</f>
        <v/>
      </c>
    </row>
    <row r="112" spans="1:11" x14ac:dyDescent="0.2">
      <c r="A112" s="5"/>
      <c r="B112" s="2">
        <f>IF(AND(B111="",'Kurs-Eingabe'!D118=""),"",IF('Kurs-Eingabe'!D118="",B111,'Kurs-Eingabe'!D118))</f>
        <v>185.98</v>
      </c>
      <c r="C112" s="2">
        <f>IF(AND(C111="",'Kurs-Eingabe'!E118=""),"",IF('Kurs-Eingabe'!E118="",C111,'Kurs-Eingabe'!E118))</f>
        <v>70.38</v>
      </c>
      <c r="D112" s="2" t="str">
        <f>IF(AND(D111="",'Kurs-Eingabe'!F118=""),"",IF('Kurs-Eingabe'!F118="",D111,'Kurs-Eingabe'!F118))</f>
        <v/>
      </c>
      <c r="E112" s="2" t="str">
        <f>IF(AND(E111="",'Kurs-Eingabe'!G118=""),"",IF('Kurs-Eingabe'!G118="",E111,'Kurs-Eingabe'!G118))</f>
        <v/>
      </c>
      <c r="F112" s="2" t="str">
        <f>IF(AND(F111="",'Kurs-Eingabe'!H118=""),"",IF('Kurs-Eingabe'!H118="",F111,'Kurs-Eingabe'!H118))</f>
        <v/>
      </c>
      <c r="G112" s="2" t="str">
        <f>IF(AND(G111="",'Kurs-Eingabe'!I118=""),"",IF('Kurs-Eingabe'!I118="",G111,'Kurs-Eingabe'!I118))</f>
        <v/>
      </c>
      <c r="H112" s="2" t="str">
        <f>IF(AND(H111="",'Kurs-Eingabe'!J118=""),"",IF('Kurs-Eingabe'!J118="",H111,'Kurs-Eingabe'!J118))</f>
        <v/>
      </c>
      <c r="I112" s="2" t="str">
        <f>IF(AND(I111="",'Kurs-Eingabe'!K118=""),"",IF('Kurs-Eingabe'!K118="",I111,'Kurs-Eingabe'!K118))</f>
        <v/>
      </c>
      <c r="J112" s="2" t="str">
        <f>IF(AND(J111="",'Kurs-Eingabe'!L118=""),"",IF('Kurs-Eingabe'!L118="",J111,'Kurs-Eingabe'!L118))</f>
        <v/>
      </c>
      <c r="K112" s="2" t="str">
        <f>IF(AND(K111="",'Kurs-Eingabe'!M118=""),"",IF('Kurs-Eingabe'!M118="",K111,'Kurs-Eingabe'!M118))</f>
        <v/>
      </c>
    </row>
    <row r="113" spans="1:11" x14ac:dyDescent="0.2">
      <c r="A113" s="5"/>
      <c r="B113" s="2">
        <f>IF(AND(B112="",'Kurs-Eingabe'!D119=""),"",IF('Kurs-Eingabe'!D119="",B112,'Kurs-Eingabe'!D119))</f>
        <v>185.98</v>
      </c>
      <c r="C113" s="2">
        <f>IF(AND(C112="",'Kurs-Eingabe'!E119=""),"",IF('Kurs-Eingabe'!E119="",C112,'Kurs-Eingabe'!E119))</f>
        <v>70.38</v>
      </c>
      <c r="D113" s="2" t="str">
        <f>IF(AND(D112="",'Kurs-Eingabe'!F119=""),"",IF('Kurs-Eingabe'!F119="",D112,'Kurs-Eingabe'!F119))</f>
        <v/>
      </c>
      <c r="E113" s="2" t="str">
        <f>IF(AND(E112="",'Kurs-Eingabe'!G119=""),"",IF('Kurs-Eingabe'!G119="",E112,'Kurs-Eingabe'!G119))</f>
        <v/>
      </c>
      <c r="F113" s="2" t="str">
        <f>IF(AND(F112="",'Kurs-Eingabe'!H119=""),"",IF('Kurs-Eingabe'!H119="",F112,'Kurs-Eingabe'!H119))</f>
        <v/>
      </c>
      <c r="G113" s="2" t="str">
        <f>IF(AND(G112="",'Kurs-Eingabe'!I119=""),"",IF('Kurs-Eingabe'!I119="",G112,'Kurs-Eingabe'!I119))</f>
        <v/>
      </c>
      <c r="H113" s="2" t="str">
        <f>IF(AND(H112="",'Kurs-Eingabe'!J119=""),"",IF('Kurs-Eingabe'!J119="",H112,'Kurs-Eingabe'!J119))</f>
        <v/>
      </c>
      <c r="I113" s="2" t="str">
        <f>IF(AND(I112="",'Kurs-Eingabe'!K119=""),"",IF('Kurs-Eingabe'!K119="",I112,'Kurs-Eingabe'!K119))</f>
        <v/>
      </c>
      <c r="J113" s="2" t="str">
        <f>IF(AND(J112="",'Kurs-Eingabe'!L119=""),"",IF('Kurs-Eingabe'!L119="",J112,'Kurs-Eingabe'!L119))</f>
        <v/>
      </c>
      <c r="K113" s="2" t="str">
        <f>IF(AND(K112="",'Kurs-Eingabe'!M119=""),"",IF('Kurs-Eingabe'!M119="",K112,'Kurs-Eingabe'!M119))</f>
        <v/>
      </c>
    </row>
    <row r="114" spans="1:11" x14ac:dyDescent="0.2">
      <c r="A114" s="5"/>
      <c r="B114" s="2">
        <f>IF(AND(B113="",'Kurs-Eingabe'!D120=""),"",IF('Kurs-Eingabe'!D120="",B113,'Kurs-Eingabe'!D120))</f>
        <v>185.98</v>
      </c>
      <c r="C114" s="2">
        <f>IF(AND(C113="",'Kurs-Eingabe'!E120=""),"",IF('Kurs-Eingabe'!E120="",C113,'Kurs-Eingabe'!E120))</f>
        <v>70.38</v>
      </c>
      <c r="D114" s="2" t="str">
        <f>IF(AND(D113="",'Kurs-Eingabe'!F120=""),"",IF('Kurs-Eingabe'!F120="",D113,'Kurs-Eingabe'!F120))</f>
        <v/>
      </c>
      <c r="E114" s="2" t="str">
        <f>IF(AND(E113="",'Kurs-Eingabe'!G120=""),"",IF('Kurs-Eingabe'!G120="",E113,'Kurs-Eingabe'!G120))</f>
        <v/>
      </c>
      <c r="F114" s="2" t="str">
        <f>IF(AND(F113="",'Kurs-Eingabe'!H120=""),"",IF('Kurs-Eingabe'!H120="",F113,'Kurs-Eingabe'!H120))</f>
        <v/>
      </c>
      <c r="G114" s="2" t="str">
        <f>IF(AND(G113="",'Kurs-Eingabe'!I120=""),"",IF('Kurs-Eingabe'!I120="",G113,'Kurs-Eingabe'!I120))</f>
        <v/>
      </c>
      <c r="H114" s="2" t="str">
        <f>IF(AND(H113="",'Kurs-Eingabe'!J120=""),"",IF('Kurs-Eingabe'!J120="",H113,'Kurs-Eingabe'!J120))</f>
        <v/>
      </c>
      <c r="I114" s="2" t="str">
        <f>IF(AND(I113="",'Kurs-Eingabe'!K120=""),"",IF('Kurs-Eingabe'!K120="",I113,'Kurs-Eingabe'!K120))</f>
        <v/>
      </c>
      <c r="J114" s="2" t="str">
        <f>IF(AND(J113="",'Kurs-Eingabe'!L120=""),"",IF('Kurs-Eingabe'!L120="",J113,'Kurs-Eingabe'!L120))</f>
        <v/>
      </c>
      <c r="K114" s="2" t="str">
        <f>IF(AND(K113="",'Kurs-Eingabe'!M120=""),"",IF('Kurs-Eingabe'!M120="",K113,'Kurs-Eingabe'!M120))</f>
        <v/>
      </c>
    </row>
    <row r="115" spans="1:11" x14ac:dyDescent="0.2">
      <c r="A115" s="5"/>
      <c r="B115" s="2">
        <f>IF(AND(B114="",'Kurs-Eingabe'!D121=""),"",IF('Kurs-Eingabe'!D121="",B114,'Kurs-Eingabe'!D121))</f>
        <v>185.98</v>
      </c>
      <c r="C115" s="2">
        <f>IF(AND(C114="",'Kurs-Eingabe'!E121=""),"",IF('Kurs-Eingabe'!E121="",C114,'Kurs-Eingabe'!E121))</f>
        <v>70.38</v>
      </c>
      <c r="D115" s="2" t="str">
        <f>IF(AND(D114="",'Kurs-Eingabe'!F121=""),"",IF('Kurs-Eingabe'!F121="",D114,'Kurs-Eingabe'!F121))</f>
        <v/>
      </c>
      <c r="E115" s="2" t="str">
        <f>IF(AND(E114="",'Kurs-Eingabe'!G121=""),"",IF('Kurs-Eingabe'!G121="",E114,'Kurs-Eingabe'!G121))</f>
        <v/>
      </c>
      <c r="F115" s="2" t="str">
        <f>IF(AND(F114="",'Kurs-Eingabe'!H121=""),"",IF('Kurs-Eingabe'!H121="",F114,'Kurs-Eingabe'!H121))</f>
        <v/>
      </c>
      <c r="G115" s="2" t="str">
        <f>IF(AND(G114="",'Kurs-Eingabe'!I121=""),"",IF('Kurs-Eingabe'!I121="",G114,'Kurs-Eingabe'!I121))</f>
        <v/>
      </c>
      <c r="H115" s="2" t="str">
        <f>IF(AND(H114="",'Kurs-Eingabe'!J121=""),"",IF('Kurs-Eingabe'!J121="",H114,'Kurs-Eingabe'!J121))</f>
        <v/>
      </c>
      <c r="I115" s="2" t="str">
        <f>IF(AND(I114="",'Kurs-Eingabe'!K121=""),"",IF('Kurs-Eingabe'!K121="",I114,'Kurs-Eingabe'!K121))</f>
        <v/>
      </c>
      <c r="J115" s="2" t="str">
        <f>IF(AND(J114="",'Kurs-Eingabe'!L121=""),"",IF('Kurs-Eingabe'!L121="",J114,'Kurs-Eingabe'!L121))</f>
        <v/>
      </c>
      <c r="K115" s="2" t="str">
        <f>IF(AND(K114="",'Kurs-Eingabe'!M121=""),"",IF('Kurs-Eingabe'!M121="",K114,'Kurs-Eingabe'!M121))</f>
        <v/>
      </c>
    </row>
    <row r="116" spans="1:11" x14ac:dyDescent="0.2">
      <c r="A116" s="5"/>
      <c r="B116" s="2">
        <f>IF(AND(B115="",'Kurs-Eingabe'!D122=""),"",IF('Kurs-Eingabe'!D122="",B115,'Kurs-Eingabe'!D122))</f>
        <v>185.98</v>
      </c>
      <c r="C116" s="2">
        <f>IF(AND(C115="",'Kurs-Eingabe'!E122=""),"",IF('Kurs-Eingabe'!E122="",C115,'Kurs-Eingabe'!E122))</f>
        <v>70.38</v>
      </c>
      <c r="D116" s="2" t="str">
        <f>IF(AND(D115="",'Kurs-Eingabe'!F122=""),"",IF('Kurs-Eingabe'!F122="",D115,'Kurs-Eingabe'!F122))</f>
        <v/>
      </c>
      <c r="E116" s="2" t="str">
        <f>IF(AND(E115="",'Kurs-Eingabe'!G122=""),"",IF('Kurs-Eingabe'!G122="",E115,'Kurs-Eingabe'!G122))</f>
        <v/>
      </c>
      <c r="F116" s="2" t="str">
        <f>IF(AND(F115="",'Kurs-Eingabe'!H122=""),"",IF('Kurs-Eingabe'!H122="",F115,'Kurs-Eingabe'!H122))</f>
        <v/>
      </c>
      <c r="G116" s="2" t="str">
        <f>IF(AND(G115="",'Kurs-Eingabe'!I122=""),"",IF('Kurs-Eingabe'!I122="",G115,'Kurs-Eingabe'!I122))</f>
        <v/>
      </c>
      <c r="H116" s="2" t="str">
        <f>IF(AND(H115="",'Kurs-Eingabe'!J122=""),"",IF('Kurs-Eingabe'!J122="",H115,'Kurs-Eingabe'!J122))</f>
        <v/>
      </c>
      <c r="I116" s="2" t="str">
        <f>IF(AND(I115="",'Kurs-Eingabe'!K122=""),"",IF('Kurs-Eingabe'!K122="",I115,'Kurs-Eingabe'!K122))</f>
        <v/>
      </c>
      <c r="J116" s="2" t="str">
        <f>IF(AND(J115="",'Kurs-Eingabe'!L122=""),"",IF('Kurs-Eingabe'!L122="",J115,'Kurs-Eingabe'!L122))</f>
        <v/>
      </c>
      <c r="K116" s="2" t="str">
        <f>IF(AND(K115="",'Kurs-Eingabe'!M122=""),"",IF('Kurs-Eingabe'!M122="",K115,'Kurs-Eingabe'!M122))</f>
        <v/>
      </c>
    </row>
    <row r="117" spans="1:11" x14ac:dyDescent="0.2">
      <c r="A117" s="5"/>
      <c r="B117" s="2">
        <f>IF(AND(B116="",'Kurs-Eingabe'!D123=""),"",IF('Kurs-Eingabe'!D123="",B116,'Kurs-Eingabe'!D123))</f>
        <v>185.98</v>
      </c>
      <c r="C117" s="2">
        <f>IF(AND(C116="",'Kurs-Eingabe'!E123=""),"",IF('Kurs-Eingabe'!E123="",C116,'Kurs-Eingabe'!E123))</f>
        <v>70.38</v>
      </c>
      <c r="D117" s="2" t="str">
        <f>IF(AND(D116="",'Kurs-Eingabe'!F123=""),"",IF('Kurs-Eingabe'!F123="",D116,'Kurs-Eingabe'!F123))</f>
        <v/>
      </c>
      <c r="E117" s="2" t="str">
        <f>IF(AND(E116="",'Kurs-Eingabe'!G123=""),"",IF('Kurs-Eingabe'!G123="",E116,'Kurs-Eingabe'!G123))</f>
        <v/>
      </c>
      <c r="F117" s="2" t="str">
        <f>IF(AND(F116="",'Kurs-Eingabe'!H123=""),"",IF('Kurs-Eingabe'!H123="",F116,'Kurs-Eingabe'!H123))</f>
        <v/>
      </c>
      <c r="G117" s="2" t="str">
        <f>IF(AND(G116="",'Kurs-Eingabe'!I123=""),"",IF('Kurs-Eingabe'!I123="",G116,'Kurs-Eingabe'!I123))</f>
        <v/>
      </c>
      <c r="H117" s="2" t="str">
        <f>IF(AND(H116="",'Kurs-Eingabe'!J123=""),"",IF('Kurs-Eingabe'!J123="",H116,'Kurs-Eingabe'!J123))</f>
        <v/>
      </c>
      <c r="I117" s="2" t="str">
        <f>IF(AND(I116="",'Kurs-Eingabe'!K123=""),"",IF('Kurs-Eingabe'!K123="",I116,'Kurs-Eingabe'!K123))</f>
        <v/>
      </c>
      <c r="J117" s="2" t="str">
        <f>IF(AND(J116="",'Kurs-Eingabe'!L123=""),"",IF('Kurs-Eingabe'!L123="",J116,'Kurs-Eingabe'!L123))</f>
        <v/>
      </c>
      <c r="K117" s="2" t="str">
        <f>IF(AND(K116="",'Kurs-Eingabe'!M123=""),"",IF('Kurs-Eingabe'!M123="",K116,'Kurs-Eingabe'!M123))</f>
        <v/>
      </c>
    </row>
    <row r="118" spans="1:11" x14ac:dyDescent="0.2">
      <c r="A118" s="5"/>
      <c r="B118" s="2">
        <f>IF(AND(B117="",'Kurs-Eingabe'!D124=""),"",IF('Kurs-Eingabe'!D124="",B117,'Kurs-Eingabe'!D124))</f>
        <v>185.98</v>
      </c>
      <c r="C118" s="2">
        <f>IF(AND(C117="",'Kurs-Eingabe'!E124=""),"",IF('Kurs-Eingabe'!E124="",C117,'Kurs-Eingabe'!E124))</f>
        <v>70.38</v>
      </c>
      <c r="D118" s="2" t="str">
        <f>IF(AND(D117="",'Kurs-Eingabe'!F124=""),"",IF('Kurs-Eingabe'!F124="",D117,'Kurs-Eingabe'!F124))</f>
        <v/>
      </c>
      <c r="E118" s="2" t="str">
        <f>IF(AND(E117="",'Kurs-Eingabe'!G124=""),"",IF('Kurs-Eingabe'!G124="",E117,'Kurs-Eingabe'!G124))</f>
        <v/>
      </c>
      <c r="F118" s="2" t="str">
        <f>IF(AND(F117="",'Kurs-Eingabe'!H124=""),"",IF('Kurs-Eingabe'!H124="",F117,'Kurs-Eingabe'!H124))</f>
        <v/>
      </c>
      <c r="G118" s="2" t="str">
        <f>IF(AND(G117="",'Kurs-Eingabe'!I124=""),"",IF('Kurs-Eingabe'!I124="",G117,'Kurs-Eingabe'!I124))</f>
        <v/>
      </c>
      <c r="H118" s="2" t="str">
        <f>IF(AND(H117="",'Kurs-Eingabe'!J124=""),"",IF('Kurs-Eingabe'!J124="",H117,'Kurs-Eingabe'!J124))</f>
        <v/>
      </c>
      <c r="I118" s="2" t="str">
        <f>IF(AND(I117="",'Kurs-Eingabe'!K124=""),"",IF('Kurs-Eingabe'!K124="",I117,'Kurs-Eingabe'!K124))</f>
        <v/>
      </c>
      <c r="J118" s="2" t="str">
        <f>IF(AND(J117="",'Kurs-Eingabe'!L124=""),"",IF('Kurs-Eingabe'!L124="",J117,'Kurs-Eingabe'!L124))</f>
        <v/>
      </c>
      <c r="K118" s="2" t="str">
        <f>IF(AND(K117="",'Kurs-Eingabe'!M124=""),"",IF('Kurs-Eingabe'!M124="",K117,'Kurs-Eingabe'!M124))</f>
        <v/>
      </c>
    </row>
    <row r="119" spans="1:11" x14ac:dyDescent="0.2">
      <c r="A119" s="5"/>
      <c r="B119" s="2">
        <f>IF(AND(B118="",'Kurs-Eingabe'!D125=""),"",IF('Kurs-Eingabe'!D125="",B118,'Kurs-Eingabe'!D125))</f>
        <v>185.98</v>
      </c>
      <c r="C119" s="2">
        <f>IF(AND(C118="",'Kurs-Eingabe'!E125=""),"",IF('Kurs-Eingabe'!E125="",C118,'Kurs-Eingabe'!E125))</f>
        <v>70.38</v>
      </c>
      <c r="D119" s="2" t="str">
        <f>IF(AND(D118="",'Kurs-Eingabe'!F125=""),"",IF('Kurs-Eingabe'!F125="",D118,'Kurs-Eingabe'!F125))</f>
        <v/>
      </c>
      <c r="E119" s="2" t="str">
        <f>IF(AND(E118="",'Kurs-Eingabe'!G125=""),"",IF('Kurs-Eingabe'!G125="",E118,'Kurs-Eingabe'!G125))</f>
        <v/>
      </c>
      <c r="F119" s="2" t="str">
        <f>IF(AND(F118="",'Kurs-Eingabe'!H125=""),"",IF('Kurs-Eingabe'!H125="",F118,'Kurs-Eingabe'!H125))</f>
        <v/>
      </c>
      <c r="G119" s="2" t="str">
        <f>IF(AND(G118="",'Kurs-Eingabe'!I125=""),"",IF('Kurs-Eingabe'!I125="",G118,'Kurs-Eingabe'!I125))</f>
        <v/>
      </c>
      <c r="H119" s="2" t="str">
        <f>IF(AND(H118="",'Kurs-Eingabe'!J125=""),"",IF('Kurs-Eingabe'!J125="",H118,'Kurs-Eingabe'!J125))</f>
        <v/>
      </c>
      <c r="I119" s="2" t="str">
        <f>IF(AND(I118="",'Kurs-Eingabe'!K125=""),"",IF('Kurs-Eingabe'!K125="",I118,'Kurs-Eingabe'!K125))</f>
        <v/>
      </c>
      <c r="J119" s="2" t="str">
        <f>IF(AND(J118="",'Kurs-Eingabe'!L125=""),"",IF('Kurs-Eingabe'!L125="",J118,'Kurs-Eingabe'!L125))</f>
        <v/>
      </c>
      <c r="K119" s="2" t="str">
        <f>IF(AND(K118="",'Kurs-Eingabe'!M125=""),"",IF('Kurs-Eingabe'!M125="",K118,'Kurs-Eingabe'!M125))</f>
        <v/>
      </c>
    </row>
    <row r="120" spans="1:11" x14ac:dyDescent="0.2">
      <c r="A120" s="5"/>
      <c r="B120" s="2">
        <f>IF(AND(B119="",'Kurs-Eingabe'!D126=""),"",IF('Kurs-Eingabe'!D126="",B119,'Kurs-Eingabe'!D126))</f>
        <v>185.98</v>
      </c>
      <c r="C120" s="2">
        <f>IF(AND(C119="",'Kurs-Eingabe'!E126=""),"",IF('Kurs-Eingabe'!E126="",C119,'Kurs-Eingabe'!E126))</f>
        <v>70.38</v>
      </c>
      <c r="D120" s="2" t="str">
        <f>IF(AND(D119="",'Kurs-Eingabe'!F126=""),"",IF('Kurs-Eingabe'!F126="",D119,'Kurs-Eingabe'!F126))</f>
        <v/>
      </c>
      <c r="E120" s="2" t="str">
        <f>IF(AND(E119="",'Kurs-Eingabe'!G126=""),"",IF('Kurs-Eingabe'!G126="",E119,'Kurs-Eingabe'!G126))</f>
        <v/>
      </c>
      <c r="F120" s="2" t="str">
        <f>IF(AND(F119="",'Kurs-Eingabe'!H126=""),"",IF('Kurs-Eingabe'!H126="",F119,'Kurs-Eingabe'!H126))</f>
        <v/>
      </c>
      <c r="G120" s="2" t="str">
        <f>IF(AND(G119="",'Kurs-Eingabe'!I126=""),"",IF('Kurs-Eingabe'!I126="",G119,'Kurs-Eingabe'!I126))</f>
        <v/>
      </c>
      <c r="H120" s="2" t="str">
        <f>IF(AND(H119="",'Kurs-Eingabe'!J126=""),"",IF('Kurs-Eingabe'!J126="",H119,'Kurs-Eingabe'!J126))</f>
        <v/>
      </c>
      <c r="I120" s="2" t="str">
        <f>IF(AND(I119="",'Kurs-Eingabe'!K126=""),"",IF('Kurs-Eingabe'!K126="",I119,'Kurs-Eingabe'!K126))</f>
        <v/>
      </c>
      <c r="J120" s="2" t="str">
        <f>IF(AND(J119="",'Kurs-Eingabe'!L126=""),"",IF('Kurs-Eingabe'!L126="",J119,'Kurs-Eingabe'!L126))</f>
        <v/>
      </c>
      <c r="K120" s="2" t="str">
        <f>IF(AND(K119="",'Kurs-Eingabe'!M126=""),"",IF('Kurs-Eingabe'!M126="",K119,'Kurs-Eingabe'!M126))</f>
        <v/>
      </c>
    </row>
    <row r="121" spans="1:11" x14ac:dyDescent="0.2">
      <c r="A121" s="5"/>
      <c r="B121" s="2">
        <f>IF(AND(B120="",'Kurs-Eingabe'!D127=""),"",IF('Kurs-Eingabe'!D127="",B120,'Kurs-Eingabe'!D127))</f>
        <v>185.98</v>
      </c>
      <c r="C121" s="2">
        <f>IF(AND(C120="",'Kurs-Eingabe'!E127=""),"",IF('Kurs-Eingabe'!E127="",C120,'Kurs-Eingabe'!E127))</f>
        <v>70.38</v>
      </c>
      <c r="D121" s="2" t="str">
        <f>IF(AND(D120="",'Kurs-Eingabe'!F127=""),"",IF('Kurs-Eingabe'!F127="",D120,'Kurs-Eingabe'!F127))</f>
        <v/>
      </c>
      <c r="E121" s="2" t="str">
        <f>IF(AND(E120="",'Kurs-Eingabe'!G127=""),"",IF('Kurs-Eingabe'!G127="",E120,'Kurs-Eingabe'!G127))</f>
        <v/>
      </c>
      <c r="F121" s="2" t="str">
        <f>IF(AND(F120="",'Kurs-Eingabe'!H127=""),"",IF('Kurs-Eingabe'!H127="",F120,'Kurs-Eingabe'!H127))</f>
        <v/>
      </c>
      <c r="G121" s="2" t="str">
        <f>IF(AND(G120="",'Kurs-Eingabe'!I127=""),"",IF('Kurs-Eingabe'!I127="",G120,'Kurs-Eingabe'!I127))</f>
        <v/>
      </c>
      <c r="H121" s="2" t="str">
        <f>IF(AND(H120="",'Kurs-Eingabe'!J127=""),"",IF('Kurs-Eingabe'!J127="",H120,'Kurs-Eingabe'!J127))</f>
        <v/>
      </c>
      <c r="I121" s="2" t="str">
        <f>IF(AND(I120="",'Kurs-Eingabe'!K127=""),"",IF('Kurs-Eingabe'!K127="",I120,'Kurs-Eingabe'!K127))</f>
        <v/>
      </c>
      <c r="J121" s="2" t="str">
        <f>IF(AND(J120="",'Kurs-Eingabe'!L127=""),"",IF('Kurs-Eingabe'!L127="",J120,'Kurs-Eingabe'!L127))</f>
        <v/>
      </c>
      <c r="K121" s="2" t="str">
        <f>IF(AND(K120="",'Kurs-Eingabe'!M127=""),"",IF('Kurs-Eingabe'!M127="",K120,'Kurs-Eingabe'!M127))</f>
        <v/>
      </c>
    </row>
    <row r="122" spans="1:11" x14ac:dyDescent="0.2">
      <c r="A122" s="5"/>
      <c r="B122" s="2">
        <f>IF(AND(B121="",'Kurs-Eingabe'!D128=""),"",IF('Kurs-Eingabe'!D128="",B121,'Kurs-Eingabe'!D128))</f>
        <v>185.98</v>
      </c>
      <c r="C122" s="2">
        <f>IF(AND(C121="",'Kurs-Eingabe'!E128=""),"",IF('Kurs-Eingabe'!E128="",C121,'Kurs-Eingabe'!E128))</f>
        <v>70.38</v>
      </c>
      <c r="D122" s="2" t="str">
        <f>IF(AND(D121="",'Kurs-Eingabe'!F128=""),"",IF('Kurs-Eingabe'!F128="",D121,'Kurs-Eingabe'!F128))</f>
        <v/>
      </c>
      <c r="E122" s="2" t="str">
        <f>IF(AND(E121="",'Kurs-Eingabe'!G128=""),"",IF('Kurs-Eingabe'!G128="",E121,'Kurs-Eingabe'!G128))</f>
        <v/>
      </c>
      <c r="F122" s="2" t="str">
        <f>IF(AND(F121="",'Kurs-Eingabe'!H128=""),"",IF('Kurs-Eingabe'!H128="",F121,'Kurs-Eingabe'!H128))</f>
        <v/>
      </c>
      <c r="G122" s="2" t="str">
        <f>IF(AND(G121="",'Kurs-Eingabe'!I128=""),"",IF('Kurs-Eingabe'!I128="",G121,'Kurs-Eingabe'!I128))</f>
        <v/>
      </c>
      <c r="H122" s="2" t="str">
        <f>IF(AND(H121="",'Kurs-Eingabe'!J128=""),"",IF('Kurs-Eingabe'!J128="",H121,'Kurs-Eingabe'!J128))</f>
        <v/>
      </c>
      <c r="I122" s="2" t="str">
        <f>IF(AND(I121="",'Kurs-Eingabe'!K128=""),"",IF('Kurs-Eingabe'!K128="",I121,'Kurs-Eingabe'!K128))</f>
        <v/>
      </c>
      <c r="J122" s="2" t="str">
        <f>IF(AND(J121="",'Kurs-Eingabe'!L128=""),"",IF('Kurs-Eingabe'!L128="",J121,'Kurs-Eingabe'!L128))</f>
        <v/>
      </c>
      <c r="K122" s="2" t="str">
        <f>IF(AND(K121="",'Kurs-Eingabe'!M128=""),"",IF('Kurs-Eingabe'!M128="",K121,'Kurs-Eingabe'!M128))</f>
        <v/>
      </c>
    </row>
    <row r="123" spans="1:11" x14ac:dyDescent="0.2">
      <c r="A123" s="5"/>
      <c r="B123" s="2">
        <f>IF(AND(B122="",'Kurs-Eingabe'!D129=""),"",IF('Kurs-Eingabe'!D129="",B122,'Kurs-Eingabe'!D129))</f>
        <v>185.98</v>
      </c>
      <c r="C123" s="2">
        <f>IF(AND(C122="",'Kurs-Eingabe'!E129=""),"",IF('Kurs-Eingabe'!E129="",C122,'Kurs-Eingabe'!E129))</f>
        <v>70.38</v>
      </c>
      <c r="D123" s="2" t="str">
        <f>IF(AND(D122="",'Kurs-Eingabe'!F129=""),"",IF('Kurs-Eingabe'!F129="",D122,'Kurs-Eingabe'!F129))</f>
        <v/>
      </c>
      <c r="E123" s="2" t="str">
        <f>IF(AND(E122="",'Kurs-Eingabe'!G129=""),"",IF('Kurs-Eingabe'!G129="",E122,'Kurs-Eingabe'!G129))</f>
        <v/>
      </c>
      <c r="F123" s="2" t="str">
        <f>IF(AND(F122="",'Kurs-Eingabe'!H129=""),"",IF('Kurs-Eingabe'!H129="",F122,'Kurs-Eingabe'!H129))</f>
        <v/>
      </c>
      <c r="G123" s="2" t="str">
        <f>IF(AND(G122="",'Kurs-Eingabe'!I129=""),"",IF('Kurs-Eingabe'!I129="",G122,'Kurs-Eingabe'!I129))</f>
        <v/>
      </c>
      <c r="H123" s="2" t="str">
        <f>IF(AND(H122="",'Kurs-Eingabe'!J129=""),"",IF('Kurs-Eingabe'!J129="",H122,'Kurs-Eingabe'!J129))</f>
        <v/>
      </c>
      <c r="I123" s="2" t="str">
        <f>IF(AND(I122="",'Kurs-Eingabe'!K129=""),"",IF('Kurs-Eingabe'!K129="",I122,'Kurs-Eingabe'!K129))</f>
        <v/>
      </c>
      <c r="J123" s="2" t="str">
        <f>IF(AND(J122="",'Kurs-Eingabe'!L129=""),"",IF('Kurs-Eingabe'!L129="",J122,'Kurs-Eingabe'!L129))</f>
        <v/>
      </c>
      <c r="K123" s="2" t="str">
        <f>IF(AND(K122="",'Kurs-Eingabe'!M129=""),"",IF('Kurs-Eingabe'!M129="",K122,'Kurs-Eingabe'!M129))</f>
        <v/>
      </c>
    </row>
    <row r="124" spans="1:11" x14ac:dyDescent="0.2">
      <c r="A124" s="5"/>
      <c r="B124" s="2">
        <f>IF(AND(B123="",'Kurs-Eingabe'!D130=""),"",IF('Kurs-Eingabe'!D130="",B123,'Kurs-Eingabe'!D130))</f>
        <v>185.98</v>
      </c>
      <c r="C124" s="2">
        <f>IF(AND(C123="",'Kurs-Eingabe'!E130=""),"",IF('Kurs-Eingabe'!E130="",C123,'Kurs-Eingabe'!E130))</f>
        <v>70.38</v>
      </c>
      <c r="D124" s="2" t="str">
        <f>IF(AND(D123="",'Kurs-Eingabe'!F130=""),"",IF('Kurs-Eingabe'!F130="",D123,'Kurs-Eingabe'!F130))</f>
        <v/>
      </c>
      <c r="E124" s="2" t="str">
        <f>IF(AND(E123="",'Kurs-Eingabe'!G130=""),"",IF('Kurs-Eingabe'!G130="",E123,'Kurs-Eingabe'!G130))</f>
        <v/>
      </c>
      <c r="F124" s="2" t="str">
        <f>IF(AND(F123="",'Kurs-Eingabe'!H130=""),"",IF('Kurs-Eingabe'!H130="",F123,'Kurs-Eingabe'!H130))</f>
        <v/>
      </c>
      <c r="G124" s="2" t="str">
        <f>IF(AND(G123="",'Kurs-Eingabe'!I130=""),"",IF('Kurs-Eingabe'!I130="",G123,'Kurs-Eingabe'!I130))</f>
        <v/>
      </c>
      <c r="H124" s="2" t="str">
        <f>IF(AND(H123="",'Kurs-Eingabe'!J130=""),"",IF('Kurs-Eingabe'!J130="",H123,'Kurs-Eingabe'!J130))</f>
        <v/>
      </c>
      <c r="I124" s="2" t="str">
        <f>IF(AND(I123="",'Kurs-Eingabe'!K130=""),"",IF('Kurs-Eingabe'!K130="",I123,'Kurs-Eingabe'!K130))</f>
        <v/>
      </c>
      <c r="J124" s="2" t="str">
        <f>IF(AND(J123="",'Kurs-Eingabe'!L130=""),"",IF('Kurs-Eingabe'!L130="",J123,'Kurs-Eingabe'!L130))</f>
        <v/>
      </c>
      <c r="K124" s="2" t="str">
        <f>IF(AND(K123="",'Kurs-Eingabe'!M130=""),"",IF('Kurs-Eingabe'!M130="",K123,'Kurs-Eingabe'!M130))</f>
        <v/>
      </c>
    </row>
    <row r="125" spans="1:11" x14ac:dyDescent="0.2">
      <c r="A125" s="5"/>
      <c r="B125" s="2">
        <f>IF(AND(B124="",'Kurs-Eingabe'!D131=""),"",IF('Kurs-Eingabe'!D131="",B124,'Kurs-Eingabe'!D131))</f>
        <v>185.98</v>
      </c>
      <c r="C125" s="2">
        <f>IF(AND(C124="",'Kurs-Eingabe'!E131=""),"",IF('Kurs-Eingabe'!E131="",C124,'Kurs-Eingabe'!E131))</f>
        <v>70.38</v>
      </c>
      <c r="D125" s="2" t="str">
        <f>IF(AND(D124="",'Kurs-Eingabe'!F131=""),"",IF('Kurs-Eingabe'!F131="",D124,'Kurs-Eingabe'!F131))</f>
        <v/>
      </c>
      <c r="E125" s="2" t="str">
        <f>IF(AND(E124="",'Kurs-Eingabe'!G131=""),"",IF('Kurs-Eingabe'!G131="",E124,'Kurs-Eingabe'!G131))</f>
        <v/>
      </c>
      <c r="F125" s="2" t="str">
        <f>IF(AND(F124="",'Kurs-Eingabe'!H131=""),"",IF('Kurs-Eingabe'!H131="",F124,'Kurs-Eingabe'!H131))</f>
        <v/>
      </c>
      <c r="G125" s="2" t="str">
        <f>IF(AND(G124="",'Kurs-Eingabe'!I131=""),"",IF('Kurs-Eingabe'!I131="",G124,'Kurs-Eingabe'!I131))</f>
        <v/>
      </c>
      <c r="H125" s="2" t="str">
        <f>IF(AND(H124="",'Kurs-Eingabe'!J131=""),"",IF('Kurs-Eingabe'!J131="",H124,'Kurs-Eingabe'!J131))</f>
        <v/>
      </c>
      <c r="I125" s="2" t="str">
        <f>IF(AND(I124="",'Kurs-Eingabe'!K131=""),"",IF('Kurs-Eingabe'!K131="",I124,'Kurs-Eingabe'!K131))</f>
        <v/>
      </c>
      <c r="J125" s="2" t="str">
        <f>IF(AND(J124="",'Kurs-Eingabe'!L131=""),"",IF('Kurs-Eingabe'!L131="",J124,'Kurs-Eingabe'!L131))</f>
        <v/>
      </c>
      <c r="K125" s="2" t="str">
        <f>IF(AND(K124="",'Kurs-Eingabe'!M131=""),"",IF('Kurs-Eingabe'!M131="",K124,'Kurs-Eingabe'!M131))</f>
        <v/>
      </c>
    </row>
    <row r="126" spans="1:11" x14ac:dyDescent="0.2">
      <c r="A126" s="5"/>
      <c r="B126" s="2">
        <f>IF(AND(B125="",'Kurs-Eingabe'!D132=""),"",IF('Kurs-Eingabe'!D132="",B125,'Kurs-Eingabe'!D132))</f>
        <v>185.98</v>
      </c>
      <c r="C126" s="2">
        <f>IF(AND(C125="",'Kurs-Eingabe'!E132=""),"",IF('Kurs-Eingabe'!E132="",C125,'Kurs-Eingabe'!E132))</f>
        <v>70.38</v>
      </c>
      <c r="D126" s="2" t="str">
        <f>IF(AND(D125="",'Kurs-Eingabe'!F132=""),"",IF('Kurs-Eingabe'!F132="",D125,'Kurs-Eingabe'!F132))</f>
        <v/>
      </c>
      <c r="E126" s="2" t="str">
        <f>IF(AND(E125="",'Kurs-Eingabe'!G132=""),"",IF('Kurs-Eingabe'!G132="",E125,'Kurs-Eingabe'!G132))</f>
        <v/>
      </c>
      <c r="F126" s="2" t="str">
        <f>IF(AND(F125="",'Kurs-Eingabe'!H132=""),"",IF('Kurs-Eingabe'!H132="",F125,'Kurs-Eingabe'!H132))</f>
        <v/>
      </c>
      <c r="G126" s="2" t="str">
        <f>IF(AND(G125="",'Kurs-Eingabe'!I132=""),"",IF('Kurs-Eingabe'!I132="",G125,'Kurs-Eingabe'!I132))</f>
        <v/>
      </c>
      <c r="H126" s="2" t="str">
        <f>IF(AND(H125="",'Kurs-Eingabe'!J132=""),"",IF('Kurs-Eingabe'!J132="",H125,'Kurs-Eingabe'!J132))</f>
        <v/>
      </c>
      <c r="I126" s="2" t="str">
        <f>IF(AND(I125="",'Kurs-Eingabe'!K132=""),"",IF('Kurs-Eingabe'!K132="",I125,'Kurs-Eingabe'!K132))</f>
        <v/>
      </c>
      <c r="J126" s="2" t="str">
        <f>IF(AND(J125="",'Kurs-Eingabe'!L132=""),"",IF('Kurs-Eingabe'!L132="",J125,'Kurs-Eingabe'!L132))</f>
        <v/>
      </c>
      <c r="K126" s="2" t="str">
        <f>IF(AND(K125="",'Kurs-Eingabe'!M132=""),"",IF('Kurs-Eingabe'!M132="",K125,'Kurs-Eingabe'!M132))</f>
        <v/>
      </c>
    </row>
    <row r="127" spans="1:11" x14ac:dyDescent="0.2">
      <c r="A127" s="5"/>
      <c r="B127" s="2">
        <f>IF(AND(B126="",'Kurs-Eingabe'!D133=""),"",IF('Kurs-Eingabe'!D133="",B126,'Kurs-Eingabe'!D133))</f>
        <v>185.98</v>
      </c>
      <c r="C127" s="2">
        <f>IF(AND(C126="",'Kurs-Eingabe'!E133=""),"",IF('Kurs-Eingabe'!E133="",C126,'Kurs-Eingabe'!E133))</f>
        <v>70.38</v>
      </c>
      <c r="D127" s="2" t="str">
        <f>IF(AND(D126="",'Kurs-Eingabe'!F133=""),"",IF('Kurs-Eingabe'!F133="",D126,'Kurs-Eingabe'!F133))</f>
        <v/>
      </c>
      <c r="E127" s="2" t="str">
        <f>IF(AND(E126="",'Kurs-Eingabe'!G133=""),"",IF('Kurs-Eingabe'!G133="",E126,'Kurs-Eingabe'!G133))</f>
        <v/>
      </c>
      <c r="F127" s="2" t="str">
        <f>IF(AND(F126="",'Kurs-Eingabe'!H133=""),"",IF('Kurs-Eingabe'!H133="",F126,'Kurs-Eingabe'!H133))</f>
        <v/>
      </c>
      <c r="G127" s="2" t="str">
        <f>IF(AND(G126="",'Kurs-Eingabe'!I133=""),"",IF('Kurs-Eingabe'!I133="",G126,'Kurs-Eingabe'!I133))</f>
        <v/>
      </c>
      <c r="H127" s="2" t="str">
        <f>IF(AND(H126="",'Kurs-Eingabe'!J133=""),"",IF('Kurs-Eingabe'!J133="",H126,'Kurs-Eingabe'!J133))</f>
        <v/>
      </c>
      <c r="I127" s="2" t="str">
        <f>IF(AND(I126="",'Kurs-Eingabe'!K133=""),"",IF('Kurs-Eingabe'!K133="",I126,'Kurs-Eingabe'!K133))</f>
        <v/>
      </c>
      <c r="J127" s="2" t="str">
        <f>IF(AND(J126="",'Kurs-Eingabe'!L133=""),"",IF('Kurs-Eingabe'!L133="",J126,'Kurs-Eingabe'!L133))</f>
        <v/>
      </c>
      <c r="K127" s="2" t="str">
        <f>IF(AND(K126="",'Kurs-Eingabe'!M133=""),"",IF('Kurs-Eingabe'!M133="",K126,'Kurs-Eingabe'!M133))</f>
        <v/>
      </c>
    </row>
    <row r="128" spans="1:11" x14ac:dyDescent="0.2">
      <c r="A128" s="5"/>
      <c r="B128" s="2">
        <f>IF(AND(B127="",'Kurs-Eingabe'!D134=""),"",IF('Kurs-Eingabe'!D134="",B127,'Kurs-Eingabe'!D134))</f>
        <v>185.98</v>
      </c>
      <c r="C128" s="2">
        <f>IF(AND(C127="",'Kurs-Eingabe'!E134=""),"",IF('Kurs-Eingabe'!E134="",C127,'Kurs-Eingabe'!E134))</f>
        <v>70.38</v>
      </c>
      <c r="D128" s="2" t="str">
        <f>IF(AND(D127="",'Kurs-Eingabe'!F134=""),"",IF('Kurs-Eingabe'!F134="",D127,'Kurs-Eingabe'!F134))</f>
        <v/>
      </c>
      <c r="E128" s="2" t="str">
        <f>IF(AND(E127="",'Kurs-Eingabe'!G134=""),"",IF('Kurs-Eingabe'!G134="",E127,'Kurs-Eingabe'!G134))</f>
        <v/>
      </c>
      <c r="F128" s="2" t="str">
        <f>IF(AND(F127="",'Kurs-Eingabe'!H134=""),"",IF('Kurs-Eingabe'!H134="",F127,'Kurs-Eingabe'!H134))</f>
        <v/>
      </c>
      <c r="G128" s="2" t="str">
        <f>IF(AND(G127="",'Kurs-Eingabe'!I134=""),"",IF('Kurs-Eingabe'!I134="",G127,'Kurs-Eingabe'!I134))</f>
        <v/>
      </c>
      <c r="H128" s="2" t="str">
        <f>IF(AND(H127="",'Kurs-Eingabe'!J134=""),"",IF('Kurs-Eingabe'!J134="",H127,'Kurs-Eingabe'!J134))</f>
        <v/>
      </c>
      <c r="I128" s="2" t="str">
        <f>IF(AND(I127="",'Kurs-Eingabe'!K134=""),"",IF('Kurs-Eingabe'!K134="",I127,'Kurs-Eingabe'!K134))</f>
        <v/>
      </c>
      <c r="J128" s="2" t="str">
        <f>IF(AND(J127="",'Kurs-Eingabe'!L134=""),"",IF('Kurs-Eingabe'!L134="",J127,'Kurs-Eingabe'!L134))</f>
        <v/>
      </c>
      <c r="K128" s="2" t="str">
        <f>IF(AND(K127="",'Kurs-Eingabe'!M134=""),"",IF('Kurs-Eingabe'!M134="",K127,'Kurs-Eingabe'!M134))</f>
        <v/>
      </c>
    </row>
    <row r="129" spans="1:11" x14ac:dyDescent="0.2">
      <c r="A129" s="5"/>
      <c r="B129" s="2">
        <f>IF(AND(B128="",'Kurs-Eingabe'!D135=""),"",IF('Kurs-Eingabe'!D135="",B128,'Kurs-Eingabe'!D135))</f>
        <v>185.98</v>
      </c>
      <c r="C129" s="2">
        <f>IF(AND(C128="",'Kurs-Eingabe'!E135=""),"",IF('Kurs-Eingabe'!E135="",C128,'Kurs-Eingabe'!E135))</f>
        <v>70.38</v>
      </c>
      <c r="D129" s="2" t="str">
        <f>IF(AND(D128="",'Kurs-Eingabe'!F135=""),"",IF('Kurs-Eingabe'!F135="",D128,'Kurs-Eingabe'!F135))</f>
        <v/>
      </c>
      <c r="E129" s="2" t="str">
        <f>IF(AND(E128="",'Kurs-Eingabe'!G135=""),"",IF('Kurs-Eingabe'!G135="",E128,'Kurs-Eingabe'!G135))</f>
        <v/>
      </c>
      <c r="F129" s="2" t="str">
        <f>IF(AND(F128="",'Kurs-Eingabe'!H135=""),"",IF('Kurs-Eingabe'!H135="",F128,'Kurs-Eingabe'!H135))</f>
        <v/>
      </c>
      <c r="G129" s="2" t="str">
        <f>IF(AND(G128="",'Kurs-Eingabe'!I135=""),"",IF('Kurs-Eingabe'!I135="",G128,'Kurs-Eingabe'!I135))</f>
        <v/>
      </c>
      <c r="H129" s="2" t="str">
        <f>IF(AND(H128="",'Kurs-Eingabe'!J135=""),"",IF('Kurs-Eingabe'!J135="",H128,'Kurs-Eingabe'!J135))</f>
        <v/>
      </c>
      <c r="I129" s="2" t="str">
        <f>IF(AND(I128="",'Kurs-Eingabe'!K135=""),"",IF('Kurs-Eingabe'!K135="",I128,'Kurs-Eingabe'!K135))</f>
        <v/>
      </c>
      <c r="J129" s="2" t="str">
        <f>IF(AND(J128="",'Kurs-Eingabe'!L135=""),"",IF('Kurs-Eingabe'!L135="",J128,'Kurs-Eingabe'!L135))</f>
        <v/>
      </c>
      <c r="K129" s="2" t="str">
        <f>IF(AND(K128="",'Kurs-Eingabe'!M135=""),"",IF('Kurs-Eingabe'!M135="",K128,'Kurs-Eingabe'!M135))</f>
        <v/>
      </c>
    </row>
    <row r="130" spans="1:11" x14ac:dyDescent="0.2">
      <c r="A130" s="5"/>
      <c r="B130" s="2">
        <f>IF(AND(B129="",'Kurs-Eingabe'!D136=""),"",IF('Kurs-Eingabe'!D136="",B129,'Kurs-Eingabe'!D136))</f>
        <v>185.98</v>
      </c>
      <c r="C130" s="2">
        <f>IF(AND(C129="",'Kurs-Eingabe'!E136=""),"",IF('Kurs-Eingabe'!E136="",C129,'Kurs-Eingabe'!E136))</f>
        <v>70.38</v>
      </c>
      <c r="D130" s="2" t="str">
        <f>IF(AND(D129="",'Kurs-Eingabe'!F136=""),"",IF('Kurs-Eingabe'!F136="",D129,'Kurs-Eingabe'!F136))</f>
        <v/>
      </c>
      <c r="E130" s="2" t="str">
        <f>IF(AND(E129="",'Kurs-Eingabe'!G136=""),"",IF('Kurs-Eingabe'!G136="",E129,'Kurs-Eingabe'!G136))</f>
        <v/>
      </c>
      <c r="F130" s="2" t="str">
        <f>IF(AND(F129="",'Kurs-Eingabe'!H136=""),"",IF('Kurs-Eingabe'!H136="",F129,'Kurs-Eingabe'!H136))</f>
        <v/>
      </c>
      <c r="G130" s="2" t="str">
        <f>IF(AND(G129="",'Kurs-Eingabe'!I136=""),"",IF('Kurs-Eingabe'!I136="",G129,'Kurs-Eingabe'!I136))</f>
        <v/>
      </c>
      <c r="H130" s="2" t="str">
        <f>IF(AND(H129="",'Kurs-Eingabe'!J136=""),"",IF('Kurs-Eingabe'!J136="",H129,'Kurs-Eingabe'!J136))</f>
        <v/>
      </c>
      <c r="I130" s="2" t="str">
        <f>IF(AND(I129="",'Kurs-Eingabe'!K136=""),"",IF('Kurs-Eingabe'!K136="",I129,'Kurs-Eingabe'!K136))</f>
        <v/>
      </c>
      <c r="J130" s="2" t="str">
        <f>IF(AND(J129="",'Kurs-Eingabe'!L136=""),"",IF('Kurs-Eingabe'!L136="",J129,'Kurs-Eingabe'!L136))</f>
        <v/>
      </c>
      <c r="K130" s="2" t="str">
        <f>IF(AND(K129="",'Kurs-Eingabe'!M136=""),"",IF('Kurs-Eingabe'!M136="",K129,'Kurs-Eingabe'!M136))</f>
        <v/>
      </c>
    </row>
    <row r="131" spans="1:11" x14ac:dyDescent="0.2">
      <c r="A131" s="5"/>
      <c r="B131" s="2">
        <f>IF(AND(B130="",'Kurs-Eingabe'!D137=""),"",IF('Kurs-Eingabe'!D137="",B130,'Kurs-Eingabe'!D137))</f>
        <v>185.98</v>
      </c>
      <c r="C131" s="2">
        <f>IF(AND(C130="",'Kurs-Eingabe'!E137=""),"",IF('Kurs-Eingabe'!E137="",C130,'Kurs-Eingabe'!E137))</f>
        <v>70.38</v>
      </c>
      <c r="D131" s="2" t="str">
        <f>IF(AND(D130="",'Kurs-Eingabe'!F137=""),"",IF('Kurs-Eingabe'!F137="",D130,'Kurs-Eingabe'!F137))</f>
        <v/>
      </c>
      <c r="E131" s="2" t="str">
        <f>IF(AND(E130="",'Kurs-Eingabe'!G137=""),"",IF('Kurs-Eingabe'!G137="",E130,'Kurs-Eingabe'!G137))</f>
        <v/>
      </c>
      <c r="F131" s="2" t="str">
        <f>IF(AND(F130="",'Kurs-Eingabe'!H137=""),"",IF('Kurs-Eingabe'!H137="",F130,'Kurs-Eingabe'!H137))</f>
        <v/>
      </c>
      <c r="G131" s="2" t="str">
        <f>IF(AND(G130="",'Kurs-Eingabe'!I137=""),"",IF('Kurs-Eingabe'!I137="",G130,'Kurs-Eingabe'!I137))</f>
        <v/>
      </c>
      <c r="H131" s="2" t="str">
        <f>IF(AND(H130="",'Kurs-Eingabe'!J137=""),"",IF('Kurs-Eingabe'!J137="",H130,'Kurs-Eingabe'!J137))</f>
        <v/>
      </c>
      <c r="I131" s="2" t="str">
        <f>IF(AND(I130="",'Kurs-Eingabe'!K137=""),"",IF('Kurs-Eingabe'!K137="",I130,'Kurs-Eingabe'!K137))</f>
        <v/>
      </c>
      <c r="J131" s="2" t="str">
        <f>IF(AND(J130="",'Kurs-Eingabe'!L137=""),"",IF('Kurs-Eingabe'!L137="",J130,'Kurs-Eingabe'!L137))</f>
        <v/>
      </c>
      <c r="K131" s="2" t="str">
        <f>IF(AND(K130="",'Kurs-Eingabe'!M137=""),"",IF('Kurs-Eingabe'!M137="",K130,'Kurs-Eingabe'!M137))</f>
        <v/>
      </c>
    </row>
    <row r="132" spans="1:11" x14ac:dyDescent="0.2">
      <c r="A132" s="5"/>
      <c r="B132" s="2">
        <f>IF(AND(B131="",'Kurs-Eingabe'!D138=""),"",IF('Kurs-Eingabe'!D138="",B131,'Kurs-Eingabe'!D138))</f>
        <v>185.98</v>
      </c>
      <c r="C132" s="2">
        <f>IF(AND(C131="",'Kurs-Eingabe'!E138=""),"",IF('Kurs-Eingabe'!E138="",C131,'Kurs-Eingabe'!E138))</f>
        <v>70.38</v>
      </c>
      <c r="D132" s="2" t="str">
        <f>IF(AND(D131="",'Kurs-Eingabe'!F138=""),"",IF('Kurs-Eingabe'!F138="",D131,'Kurs-Eingabe'!F138))</f>
        <v/>
      </c>
      <c r="E132" s="2" t="str">
        <f>IF(AND(E131="",'Kurs-Eingabe'!G138=""),"",IF('Kurs-Eingabe'!G138="",E131,'Kurs-Eingabe'!G138))</f>
        <v/>
      </c>
      <c r="F132" s="2" t="str">
        <f>IF(AND(F131="",'Kurs-Eingabe'!H138=""),"",IF('Kurs-Eingabe'!H138="",F131,'Kurs-Eingabe'!H138))</f>
        <v/>
      </c>
      <c r="G132" s="2" t="str">
        <f>IF(AND(G131="",'Kurs-Eingabe'!I138=""),"",IF('Kurs-Eingabe'!I138="",G131,'Kurs-Eingabe'!I138))</f>
        <v/>
      </c>
      <c r="H132" s="2" t="str">
        <f>IF(AND(H131="",'Kurs-Eingabe'!J138=""),"",IF('Kurs-Eingabe'!J138="",H131,'Kurs-Eingabe'!J138))</f>
        <v/>
      </c>
      <c r="I132" s="2" t="str">
        <f>IF(AND(I131="",'Kurs-Eingabe'!K138=""),"",IF('Kurs-Eingabe'!K138="",I131,'Kurs-Eingabe'!K138))</f>
        <v/>
      </c>
      <c r="J132" s="2" t="str">
        <f>IF(AND(J131="",'Kurs-Eingabe'!L138=""),"",IF('Kurs-Eingabe'!L138="",J131,'Kurs-Eingabe'!L138))</f>
        <v/>
      </c>
      <c r="K132" s="2" t="str">
        <f>IF(AND(K131="",'Kurs-Eingabe'!M138=""),"",IF('Kurs-Eingabe'!M138="",K131,'Kurs-Eingabe'!M138))</f>
        <v/>
      </c>
    </row>
    <row r="133" spans="1:11" x14ac:dyDescent="0.2">
      <c r="A133" s="5"/>
      <c r="B133" s="2">
        <f>IF(AND(B132="",'Kurs-Eingabe'!D139=""),"",IF('Kurs-Eingabe'!D139="",B132,'Kurs-Eingabe'!D139))</f>
        <v>185.98</v>
      </c>
      <c r="C133" s="2">
        <f>IF(AND(C132="",'Kurs-Eingabe'!E139=""),"",IF('Kurs-Eingabe'!E139="",C132,'Kurs-Eingabe'!E139))</f>
        <v>70.38</v>
      </c>
      <c r="D133" s="2" t="str">
        <f>IF(AND(D132="",'Kurs-Eingabe'!F139=""),"",IF('Kurs-Eingabe'!F139="",D132,'Kurs-Eingabe'!F139))</f>
        <v/>
      </c>
      <c r="E133" s="2" t="str">
        <f>IF(AND(E132="",'Kurs-Eingabe'!G139=""),"",IF('Kurs-Eingabe'!G139="",E132,'Kurs-Eingabe'!G139))</f>
        <v/>
      </c>
      <c r="F133" s="2" t="str">
        <f>IF(AND(F132="",'Kurs-Eingabe'!H139=""),"",IF('Kurs-Eingabe'!H139="",F132,'Kurs-Eingabe'!H139))</f>
        <v/>
      </c>
      <c r="G133" s="2" t="str">
        <f>IF(AND(G132="",'Kurs-Eingabe'!I139=""),"",IF('Kurs-Eingabe'!I139="",G132,'Kurs-Eingabe'!I139))</f>
        <v/>
      </c>
      <c r="H133" s="2" t="str">
        <f>IF(AND(H132="",'Kurs-Eingabe'!J139=""),"",IF('Kurs-Eingabe'!J139="",H132,'Kurs-Eingabe'!J139))</f>
        <v/>
      </c>
      <c r="I133" s="2" t="str">
        <f>IF(AND(I132="",'Kurs-Eingabe'!K139=""),"",IF('Kurs-Eingabe'!K139="",I132,'Kurs-Eingabe'!K139))</f>
        <v/>
      </c>
      <c r="J133" s="2" t="str">
        <f>IF(AND(J132="",'Kurs-Eingabe'!L139=""),"",IF('Kurs-Eingabe'!L139="",J132,'Kurs-Eingabe'!L139))</f>
        <v/>
      </c>
      <c r="K133" s="2" t="str">
        <f>IF(AND(K132="",'Kurs-Eingabe'!M139=""),"",IF('Kurs-Eingabe'!M139="",K132,'Kurs-Eingabe'!M139))</f>
        <v/>
      </c>
    </row>
    <row r="134" spans="1:11" x14ac:dyDescent="0.2">
      <c r="A134" s="5"/>
      <c r="B134" s="2">
        <f>IF(AND(B133="",'Kurs-Eingabe'!D140=""),"",IF('Kurs-Eingabe'!D140="",B133,'Kurs-Eingabe'!D140))</f>
        <v>185.98</v>
      </c>
      <c r="C134" s="2">
        <f>IF(AND(C133="",'Kurs-Eingabe'!E140=""),"",IF('Kurs-Eingabe'!E140="",C133,'Kurs-Eingabe'!E140))</f>
        <v>70.38</v>
      </c>
      <c r="D134" s="2" t="str">
        <f>IF(AND(D133="",'Kurs-Eingabe'!F140=""),"",IF('Kurs-Eingabe'!F140="",D133,'Kurs-Eingabe'!F140))</f>
        <v/>
      </c>
      <c r="E134" s="2" t="str">
        <f>IF(AND(E133="",'Kurs-Eingabe'!G140=""),"",IF('Kurs-Eingabe'!G140="",E133,'Kurs-Eingabe'!G140))</f>
        <v/>
      </c>
      <c r="F134" s="2" t="str">
        <f>IF(AND(F133="",'Kurs-Eingabe'!H140=""),"",IF('Kurs-Eingabe'!H140="",F133,'Kurs-Eingabe'!H140))</f>
        <v/>
      </c>
      <c r="G134" s="2" t="str">
        <f>IF(AND(G133="",'Kurs-Eingabe'!I140=""),"",IF('Kurs-Eingabe'!I140="",G133,'Kurs-Eingabe'!I140))</f>
        <v/>
      </c>
      <c r="H134" s="2" t="str">
        <f>IF(AND(H133="",'Kurs-Eingabe'!J140=""),"",IF('Kurs-Eingabe'!J140="",H133,'Kurs-Eingabe'!J140))</f>
        <v/>
      </c>
      <c r="I134" s="2" t="str">
        <f>IF(AND(I133="",'Kurs-Eingabe'!K140=""),"",IF('Kurs-Eingabe'!K140="",I133,'Kurs-Eingabe'!K140))</f>
        <v/>
      </c>
      <c r="J134" s="2" t="str">
        <f>IF(AND(J133="",'Kurs-Eingabe'!L140=""),"",IF('Kurs-Eingabe'!L140="",J133,'Kurs-Eingabe'!L140))</f>
        <v/>
      </c>
      <c r="K134" s="2" t="str">
        <f>IF(AND(K133="",'Kurs-Eingabe'!M140=""),"",IF('Kurs-Eingabe'!M140="",K133,'Kurs-Eingabe'!M140))</f>
        <v/>
      </c>
    </row>
    <row r="135" spans="1:11" x14ac:dyDescent="0.2">
      <c r="A135" s="5"/>
      <c r="B135" s="2">
        <f>IF(AND(B134="",'Kurs-Eingabe'!D141=""),"",IF('Kurs-Eingabe'!D141="",B134,'Kurs-Eingabe'!D141))</f>
        <v>185.98</v>
      </c>
      <c r="C135" s="2">
        <f>IF(AND(C134="",'Kurs-Eingabe'!E141=""),"",IF('Kurs-Eingabe'!E141="",C134,'Kurs-Eingabe'!E141))</f>
        <v>70.38</v>
      </c>
      <c r="D135" s="2" t="str">
        <f>IF(AND(D134="",'Kurs-Eingabe'!F141=""),"",IF('Kurs-Eingabe'!F141="",D134,'Kurs-Eingabe'!F141))</f>
        <v/>
      </c>
      <c r="E135" s="2" t="str">
        <f>IF(AND(E134="",'Kurs-Eingabe'!G141=""),"",IF('Kurs-Eingabe'!G141="",E134,'Kurs-Eingabe'!G141))</f>
        <v/>
      </c>
      <c r="F135" s="2" t="str">
        <f>IF(AND(F134="",'Kurs-Eingabe'!H141=""),"",IF('Kurs-Eingabe'!H141="",F134,'Kurs-Eingabe'!H141))</f>
        <v/>
      </c>
      <c r="G135" s="2" t="str">
        <f>IF(AND(G134="",'Kurs-Eingabe'!I141=""),"",IF('Kurs-Eingabe'!I141="",G134,'Kurs-Eingabe'!I141))</f>
        <v/>
      </c>
      <c r="H135" s="2" t="str">
        <f>IF(AND(H134="",'Kurs-Eingabe'!J141=""),"",IF('Kurs-Eingabe'!J141="",H134,'Kurs-Eingabe'!J141))</f>
        <v/>
      </c>
      <c r="I135" s="2" t="str">
        <f>IF(AND(I134="",'Kurs-Eingabe'!K141=""),"",IF('Kurs-Eingabe'!K141="",I134,'Kurs-Eingabe'!K141))</f>
        <v/>
      </c>
      <c r="J135" s="2" t="str">
        <f>IF(AND(J134="",'Kurs-Eingabe'!L141=""),"",IF('Kurs-Eingabe'!L141="",J134,'Kurs-Eingabe'!L141))</f>
        <v/>
      </c>
      <c r="K135" s="2" t="str">
        <f>IF(AND(K134="",'Kurs-Eingabe'!M141=""),"",IF('Kurs-Eingabe'!M141="",K134,'Kurs-Eingabe'!M141))</f>
        <v/>
      </c>
    </row>
    <row r="136" spans="1:11" x14ac:dyDescent="0.2">
      <c r="A136" s="5"/>
      <c r="B136" s="2">
        <f>IF(AND(B135="",'Kurs-Eingabe'!D142=""),"",IF('Kurs-Eingabe'!D142="",B135,'Kurs-Eingabe'!D142))</f>
        <v>185.98</v>
      </c>
      <c r="C136" s="2">
        <f>IF(AND(C135="",'Kurs-Eingabe'!E142=""),"",IF('Kurs-Eingabe'!E142="",C135,'Kurs-Eingabe'!E142))</f>
        <v>70.38</v>
      </c>
      <c r="D136" s="2" t="str">
        <f>IF(AND(D135="",'Kurs-Eingabe'!F142=""),"",IF('Kurs-Eingabe'!F142="",D135,'Kurs-Eingabe'!F142))</f>
        <v/>
      </c>
      <c r="E136" s="2" t="str">
        <f>IF(AND(E135="",'Kurs-Eingabe'!G142=""),"",IF('Kurs-Eingabe'!G142="",E135,'Kurs-Eingabe'!G142))</f>
        <v/>
      </c>
      <c r="F136" s="2" t="str">
        <f>IF(AND(F135="",'Kurs-Eingabe'!H142=""),"",IF('Kurs-Eingabe'!H142="",F135,'Kurs-Eingabe'!H142))</f>
        <v/>
      </c>
      <c r="G136" s="2" t="str">
        <f>IF(AND(G135="",'Kurs-Eingabe'!I142=""),"",IF('Kurs-Eingabe'!I142="",G135,'Kurs-Eingabe'!I142))</f>
        <v/>
      </c>
      <c r="H136" s="2" t="str">
        <f>IF(AND(H135="",'Kurs-Eingabe'!J142=""),"",IF('Kurs-Eingabe'!J142="",H135,'Kurs-Eingabe'!J142))</f>
        <v/>
      </c>
      <c r="I136" s="2" t="str">
        <f>IF(AND(I135="",'Kurs-Eingabe'!K142=""),"",IF('Kurs-Eingabe'!K142="",I135,'Kurs-Eingabe'!K142))</f>
        <v/>
      </c>
      <c r="J136" s="2" t="str">
        <f>IF(AND(J135="",'Kurs-Eingabe'!L142=""),"",IF('Kurs-Eingabe'!L142="",J135,'Kurs-Eingabe'!L142))</f>
        <v/>
      </c>
      <c r="K136" s="2" t="str">
        <f>IF(AND(K135="",'Kurs-Eingabe'!M142=""),"",IF('Kurs-Eingabe'!M142="",K135,'Kurs-Eingabe'!M142))</f>
        <v/>
      </c>
    </row>
    <row r="137" spans="1:11" x14ac:dyDescent="0.2">
      <c r="A137" s="5"/>
      <c r="B137" s="2">
        <f>IF(AND(B136="",'Kurs-Eingabe'!D143=""),"",IF('Kurs-Eingabe'!D143="",B136,'Kurs-Eingabe'!D143))</f>
        <v>185.98</v>
      </c>
      <c r="C137" s="2">
        <f>IF(AND(C136="",'Kurs-Eingabe'!E143=""),"",IF('Kurs-Eingabe'!E143="",C136,'Kurs-Eingabe'!E143))</f>
        <v>70.38</v>
      </c>
      <c r="D137" s="2" t="str">
        <f>IF(AND(D136="",'Kurs-Eingabe'!F143=""),"",IF('Kurs-Eingabe'!F143="",D136,'Kurs-Eingabe'!F143))</f>
        <v/>
      </c>
      <c r="E137" s="2" t="str">
        <f>IF(AND(E136="",'Kurs-Eingabe'!G143=""),"",IF('Kurs-Eingabe'!G143="",E136,'Kurs-Eingabe'!G143))</f>
        <v/>
      </c>
      <c r="F137" s="2" t="str">
        <f>IF(AND(F136="",'Kurs-Eingabe'!H143=""),"",IF('Kurs-Eingabe'!H143="",F136,'Kurs-Eingabe'!H143))</f>
        <v/>
      </c>
      <c r="G137" s="2" t="str">
        <f>IF(AND(G136="",'Kurs-Eingabe'!I143=""),"",IF('Kurs-Eingabe'!I143="",G136,'Kurs-Eingabe'!I143))</f>
        <v/>
      </c>
      <c r="H137" s="2" t="str">
        <f>IF(AND(H136="",'Kurs-Eingabe'!J143=""),"",IF('Kurs-Eingabe'!J143="",H136,'Kurs-Eingabe'!J143))</f>
        <v/>
      </c>
      <c r="I137" s="2" t="str">
        <f>IF(AND(I136="",'Kurs-Eingabe'!K143=""),"",IF('Kurs-Eingabe'!K143="",I136,'Kurs-Eingabe'!K143))</f>
        <v/>
      </c>
      <c r="J137" s="2" t="str">
        <f>IF(AND(J136="",'Kurs-Eingabe'!L143=""),"",IF('Kurs-Eingabe'!L143="",J136,'Kurs-Eingabe'!L143))</f>
        <v/>
      </c>
      <c r="K137" s="2" t="str">
        <f>IF(AND(K136="",'Kurs-Eingabe'!M143=""),"",IF('Kurs-Eingabe'!M143="",K136,'Kurs-Eingabe'!M143))</f>
        <v/>
      </c>
    </row>
    <row r="138" spans="1:11" x14ac:dyDescent="0.2">
      <c r="A138" s="5"/>
      <c r="B138" s="2">
        <f>IF(AND(B137="",'Kurs-Eingabe'!D144=""),"",IF('Kurs-Eingabe'!D144="",B137,'Kurs-Eingabe'!D144))</f>
        <v>185.98</v>
      </c>
      <c r="C138" s="2">
        <f>IF(AND(C137="",'Kurs-Eingabe'!E144=""),"",IF('Kurs-Eingabe'!E144="",C137,'Kurs-Eingabe'!E144))</f>
        <v>70.38</v>
      </c>
      <c r="D138" s="2" t="str">
        <f>IF(AND(D137="",'Kurs-Eingabe'!F144=""),"",IF('Kurs-Eingabe'!F144="",D137,'Kurs-Eingabe'!F144))</f>
        <v/>
      </c>
      <c r="E138" s="2" t="str">
        <f>IF(AND(E137="",'Kurs-Eingabe'!G144=""),"",IF('Kurs-Eingabe'!G144="",E137,'Kurs-Eingabe'!G144))</f>
        <v/>
      </c>
      <c r="F138" s="2" t="str">
        <f>IF(AND(F137="",'Kurs-Eingabe'!H144=""),"",IF('Kurs-Eingabe'!H144="",F137,'Kurs-Eingabe'!H144))</f>
        <v/>
      </c>
      <c r="G138" s="2" t="str">
        <f>IF(AND(G137="",'Kurs-Eingabe'!I144=""),"",IF('Kurs-Eingabe'!I144="",G137,'Kurs-Eingabe'!I144))</f>
        <v/>
      </c>
      <c r="H138" s="2" t="str">
        <f>IF(AND(H137="",'Kurs-Eingabe'!J144=""),"",IF('Kurs-Eingabe'!J144="",H137,'Kurs-Eingabe'!J144))</f>
        <v/>
      </c>
      <c r="I138" s="2" t="str">
        <f>IF(AND(I137="",'Kurs-Eingabe'!K144=""),"",IF('Kurs-Eingabe'!K144="",I137,'Kurs-Eingabe'!K144))</f>
        <v/>
      </c>
      <c r="J138" s="2" t="str">
        <f>IF(AND(J137="",'Kurs-Eingabe'!L144=""),"",IF('Kurs-Eingabe'!L144="",J137,'Kurs-Eingabe'!L144))</f>
        <v/>
      </c>
      <c r="K138" s="2" t="str">
        <f>IF(AND(K137="",'Kurs-Eingabe'!M144=""),"",IF('Kurs-Eingabe'!M144="",K137,'Kurs-Eingabe'!M144))</f>
        <v/>
      </c>
    </row>
    <row r="139" spans="1:11" x14ac:dyDescent="0.2">
      <c r="A139" s="5"/>
      <c r="B139" s="2">
        <f>IF(AND(B138="",'Kurs-Eingabe'!D145=""),"",IF('Kurs-Eingabe'!D145="",B138,'Kurs-Eingabe'!D145))</f>
        <v>185.98</v>
      </c>
      <c r="C139" s="2">
        <f>IF(AND(C138="",'Kurs-Eingabe'!E145=""),"",IF('Kurs-Eingabe'!E145="",C138,'Kurs-Eingabe'!E145))</f>
        <v>70.38</v>
      </c>
      <c r="D139" s="2" t="str">
        <f>IF(AND(D138="",'Kurs-Eingabe'!F145=""),"",IF('Kurs-Eingabe'!F145="",D138,'Kurs-Eingabe'!F145))</f>
        <v/>
      </c>
      <c r="E139" s="2" t="str">
        <f>IF(AND(E138="",'Kurs-Eingabe'!G145=""),"",IF('Kurs-Eingabe'!G145="",E138,'Kurs-Eingabe'!G145))</f>
        <v/>
      </c>
      <c r="F139" s="2" t="str">
        <f>IF(AND(F138="",'Kurs-Eingabe'!H145=""),"",IF('Kurs-Eingabe'!H145="",F138,'Kurs-Eingabe'!H145))</f>
        <v/>
      </c>
      <c r="G139" s="2" t="str">
        <f>IF(AND(G138="",'Kurs-Eingabe'!I145=""),"",IF('Kurs-Eingabe'!I145="",G138,'Kurs-Eingabe'!I145))</f>
        <v/>
      </c>
      <c r="H139" s="2" t="str">
        <f>IF(AND(H138="",'Kurs-Eingabe'!J145=""),"",IF('Kurs-Eingabe'!J145="",H138,'Kurs-Eingabe'!J145))</f>
        <v/>
      </c>
      <c r="I139" s="2" t="str">
        <f>IF(AND(I138="",'Kurs-Eingabe'!K145=""),"",IF('Kurs-Eingabe'!K145="",I138,'Kurs-Eingabe'!K145))</f>
        <v/>
      </c>
      <c r="J139" s="2" t="str">
        <f>IF(AND(J138="",'Kurs-Eingabe'!L145=""),"",IF('Kurs-Eingabe'!L145="",J138,'Kurs-Eingabe'!L145))</f>
        <v/>
      </c>
      <c r="K139" s="2" t="str">
        <f>IF(AND(K138="",'Kurs-Eingabe'!M145=""),"",IF('Kurs-Eingabe'!M145="",K138,'Kurs-Eingabe'!M145))</f>
        <v/>
      </c>
    </row>
    <row r="140" spans="1:11" x14ac:dyDescent="0.2">
      <c r="A140" s="5"/>
      <c r="B140" s="2">
        <f>IF(AND(B139="",'Kurs-Eingabe'!D146=""),"",IF('Kurs-Eingabe'!D146="",B139,'Kurs-Eingabe'!D146))</f>
        <v>185.98</v>
      </c>
      <c r="C140" s="2">
        <f>IF(AND(C139="",'Kurs-Eingabe'!E146=""),"",IF('Kurs-Eingabe'!E146="",C139,'Kurs-Eingabe'!E146))</f>
        <v>70.38</v>
      </c>
      <c r="D140" s="2" t="str">
        <f>IF(AND(D139="",'Kurs-Eingabe'!F146=""),"",IF('Kurs-Eingabe'!F146="",D139,'Kurs-Eingabe'!F146))</f>
        <v/>
      </c>
      <c r="E140" s="2" t="str">
        <f>IF(AND(E139="",'Kurs-Eingabe'!G146=""),"",IF('Kurs-Eingabe'!G146="",E139,'Kurs-Eingabe'!G146))</f>
        <v/>
      </c>
      <c r="F140" s="2" t="str">
        <f>IF(AND(F139="",'Kurs-Eingabe'!H146=""),"",IF('Kurs-Eingabe'!H146="",F139,'Kurs-Eingabe'!H146))</f>
        <v/>
      </c>
      <c r="G140" s="2" t="str">
        <f>IF(AND(G139="",'Kurs-Eingabe'!I146=""),"",IF('Kurs-Eingabe'!I146="",G139,'Kurs-Eingabe'!I146))</f>
        <v/>
      </c>
      <c r="H140" s="2" t="str">
        <f>IF(AND(H139="",'Kurs-Eingabe'!J146=""),"",IF('Kurs-Eingabe'!J146="",H139,'Kurs-Eingabe'!J146))</f>
        <v/>
      </c>
      <c r="I140" s="2" t="str">
        <f>IF(AND(I139="",'Kurs-Eingabe'!K146=""),"",IF('Kurs-Eingabe'!K146="",I139,'Kurs-Eingabe'!K146))</f>
        <v/>
      </c>
      <c r="J140" s="2" t="str">
        <f>IF(AND(J139="",'Kurs-Eingabe'!L146=""),"",IF('Kurs-Eingabe'!L146="",J139,'Kurs-Eingabe'!L146))</f>
        <v/>
      </c>
      <c r="K140" s="2" t="str">
        <f>IF(AND(K139="",'Kurs-Eingabe'!M146=""),"",IF('Kurs-Eingabe'!M146="",K139,'Kurs-Eingabe'!M146))</f>
        <v/>
      </c>
    </row>
    <row r="141" spans="1:11" x14ac:dyDescent="0.2">
      <c r="A141" s="5"/>
      <c r="B141" s="2">
        <f>IF(AND(B140="",'Kurs-Eingabe'!D147=""),"",IF('Kurs-Eingabe'!D147="",B140,'Kurs-Eingabe'!D147))</f>
        <v>185.98</v>
      </c>
      <c r="C141" s="2">
        <f>IF(AND(C140="",'Kurs-Eingabe'!E147=""),"",IF('Kurs-Eingabe'!E147="",C140,'Kurs-Eingabe'!E147))</f>
        <v>70.38</v>
      </c>
      <c r="D141" s="2" t="str">
        <f>IF(AND(D140="",'Kurs-Eingabe'!F147=""),"",IF('Kurs-Eingabe'!F147="",D140,'Kurs-Eingabe'!F147))</f>
        <v/>
      </c>
      <c r="E141" s="2" t="str">
        <f>IF(AND(E140="",'Kurs-Eingabe'!G147=""),"",IF('Kurs-Eingabe'!G147="",E140,'Kurs-Eingabe'!G147))</f>
        <v/>
      </c>
      <c r="F141" s="2" t="str">
        <f>IF(AND(F140="",'Kurs-Eingabe'!H147=""),"",IF('Kurs-Eingabe'!H147="",F140,'Kurs-Eingabe'!H147))</f>
        <v/>
      </c>
      <c r="G141" s="2" t="str">
        <f>IF(AND(G140="",'Kurs-Eingabe'!I147=""),"",IF('Kurs-Eingabe'!I147="",G140,'Kurs-Eingabe'!I147))</f>
        <v/>
      </c>
      <c r="H141" s="2" t="str">
        <f>IF(AND(H140="",'Kurs-Eingabe'!J147=""),"",IF('Kurs-Eingabe'!J147="",H140,'Kurs-Eingabe'!J147))</f>
        <v/>
      </c>
      <c r="I141" s="2" t="str">
        <f>IF(AND(I140="",'Kurs-Eingabe'!K147=""),"",IF('Kurs-Eingabe'!K147="",I140,'Kurs-Eingabe'!K147))</f>
        <v/>
      </c>
      <c r="J141" s="2" t="str">
        <f>IF(AND(J140="",'Kurs-Eingabe'!L147=""),"",IF('Kurs-Eingabe'!L147="",J140,'Kurs-Eingabe'!L147))</f>
        <v/>
      </c>
      <c r="K141" s="2" t="str">
        <f>IF(AND(K140="",'Kurs-Eingabe'!M147=""),"",IF('Kurs-Eingabe'!M147="",K140,'Kurs-Eingabe'!M147))</f>
        <v/>
      </c>
    </row>
    <row r="142" spans="1:11" x14ac:dyDescent="0.2">
      <c r="A142" s="5"/>
      <c r="B142" s="2">
        <f>IF(AND(B141="",'Kurs-Eingabe'!D148=""),"",IF('Kurs-Eingabe'!D148="",B141,'Kurs-Eingabe'!D148))</f>
        <v>185.98</v>
      </c>
      <c r="C142" s="2">
        <f>IF(AND(C141="",'Kurs-Eingabe'!E148=""),"",IF('Kurs-Eingabe'!E148="",C141,'Kurs-Eingabe'!E148))</f>
        <v>70.38</v>
      </c>
      <c r="D142" s="2" t="str">
        <f>IF(AND(D141="",'Kurs-Eingabe'!F148=""),"",IF('Kurs-Eingabe'!F148="",D141,'Kurs-Eingabe'!F148))</f>
        <v/>
      </c>
      <c r="E142" s="2" t="str">
        <f>IF(AND(E141="",'Kurs-Eingabe'!G148=""),"",IF('Kurs-Eingabe'!G148="",E141,'Kurs-Eingabe'!G148))</f>
        <v/>
      </c>
      <c r="F142" s="2" t="str">
        <f>IF(AND(F141="",'Kurs-Eingabe'!H148=""),"",IF('Kurs-Eingabe'!H148="",F141,'Kurs-Eingabe'!H148))</f>
        <v/>
      </c>
      <c r="G142" s="2" t="str">
        <f>IF(AND(G141="",'Kurs-Eingabe'!I148=""),"",IF('Kurs-Eingabe'!I148="",G141,'Kurs-Eingabe'!I148))</f>
        <v/>
      </c>
      <c r="H142" s="2" t="str">
        <f>IF(AND(H141="",'Kurs-Eingabe'!J148=""),"",IF('Kurs-Eingabe'!J148="",H141,'Kurs-Eingabe'!J148))</f>
        <v/>
      </c>
      <c r="I142" s="2" t="str">
        <f>IF(AND(I141="",'Kurs-Eingabe'!K148=""),"",IF('Kurs-Eingabe'!K148="",I141,'Kurs-Eingabe'!K148))</f>
        <v/>
      </c>
      <c r="J142" s="2" t="str">
        <f>IF(AND(J141="",'Kurs-Eingabe'!L148=""),"",IF('Kurs-Eingabe'!L148="",J141,'Kurs-Eingabe'!L148))</f>
        <v/>
      </c>
      <c r="K142" s="2" t="str">
        <f>IF(AND(K141="",'Kurs-Eingabe'!M148=""),"",IF('Kurs-Eingabe'!M148="",K141,'Kurs-Eingabe'!M148))</f>
        <v/>
      </c>
    </row>
    <row r="143" spans="1:11" x14ac:dyDescent="0.2">
      <c r="A143" s="5"/>
      <c r="B143" s="2">
        <f>IF(AND(B142="",'Kurs-Eingabe'!D149=""),"",IF('Kurs-Eingabe'!D149="",B142,'Kurs-Eingabe'!D149))</f>
        <v>185.98</v>
      </c>
      <c r="C143" s="2">
        <f>IF(AND(C142="",'Kurs-Eingabe'!E149=""),"",IF('Kurs-Eingabe'!E149="",C142,'Kurs-Eingabe'!E149))</f>
        <v>70.38</v>
      </c>
      <c r="D143" s="2" t="str">
        <f>IF(AND(D142="",'Kurs-Eingabe'!F149=""),"",IF('Kurs-Eingabe'!F149="",D142,'Kurs-Eingabe'!F149))</f>
        <v/>
      </c>
      <c r="E143" s="2" t="str">
        <f>IF(AND(E142="",'Kurs-Eingabe'!G149=""),"",IF('Kurs-Eingabe'!G149="",E142,'Kurs-Eingabe'!G149))</f>
        <v/>
      </c>
      <c r="F143" s="2" t="str">
        <f>IF(AND(F142="",'Kurs-Eingabe'!H149=""),"",IF('Kurs-Eingabe'!H149="",F142,'Kurs-Eingabe'!H149))</f>
        <v/>
      </c>
      <c r="G143" s="2" t="str">
        <f>IF(AND(G142="",'Kurs-Eingabe'!I149=""),"",IF('Kurs-Eingabe'!I149="",G142,'Kurs-Eingabe'!I149))</f>
        <v/>
      </c>
      <c r="H143" s="2" t="str">
        <f>IF(AND(H142="",'Kurs-Eingabe'!J149=""),"",IF('Kurs-Eingabe'!J149="",H142,'Kurs-Eingabe'!J149))</f>
        <v/>
      </c>
      <c r="I143" s="2" t="str">
        <f>IF(AND(I142="",'Kurs-Eingabe'!K149=""),"",IF('Kurs-Eingabe'!K149="",I142,'Kurs-Eingabe'!K149))</f>
        <v/>
      </c>
      <c r="J143" s="2" t="str">
        <f>IF(AND(J142="",'Kurs-Eingabe'!L149=""),"",IF('Kurs-Eingabe'!L149="",J142,'Kurs-Eingabe'!L149))</f>
        <v/>
      </c>
      <c r="K143" s="2" t="str">
        <f>IF(AND(K142="",'Kurs-Eingabe'!M149=""),"",IF('Kurs-Eingabe'!M149="",K142,'Kurs-Eingabe'!M149))</f>
        <v/>
      </c>
    </row>
    <row r="144" spans="1:11" x14ac:dyDescent="0.2">
      <c r="A144" s="5"/>
      <c r="B144" s="2">
        <f>IF(AND(B143="",'Kurs-Eingabe'!D150=""),"",IF('Kurs-Eingabe'!D150="",B143,'Kurs-Eingabe'!D150))</f>
        <v>185.98</v>
      </c>
      <c r="C144" s="2">
        <f>IF(AND(C143="",'Kurs-Eingabe'!E150=""),"",IF('Kurs-Eingabe'!E150="",C143,'Kurs-Eingabe'!E150))</f>
        <v>70.38</v>
      </c>
      <c r="D144" s="2" t="str">
        <f>IF(AND(D143="",'Kurs-Eingabe'!F150=""),"",IF('Kurs-Eingabe'!F150="",D143,'Kurs-Eingabe'!F150))</f>
        <v/>
      </c>
      <c r="E144" s="2" t="str">
        <f>IF(AND(E143="",'Kurs-Eingabe'!G150=""),"",IF('Kurs-Eingabe'!G150="",E143,'Kurs-Eingabe'!G150))</f>
        <v/>
      </c>
      <c r="F144" s="2" t="str">
        <f>IF(AND(F143="",'Kurs-Eingabe'!H150=""),"",IF('Kurs-Eingabe'!H150="",F143,'Kurs-Eingabe'!H150))</f>
        <v/>
      </c>
      <c r="G144" s="2" t="str">
        <f>IF(AND(G143="",'Kurs-Eingabe'!I150=""),"",IF('Kurs-Eingabe'!I150="",G143,'Kurs-Eingabe'!I150))</f>
        <v/>
      </c>
      <c r="H144" s="2" t="str">
        <f>IF(AND(H143="",'Kurs-Eingabe'!J150=""),"",IF('Kurs-Eingabe'!J150="",H143,'Kurs-Eingabe'!J150))</f>
        <v/>
      </c>
      <c r="I144" s="2" t="str">
        <f>IF(AND(I143="",'Kurs-Eingabe'!K150=""),"",IF('Kurs-Eingabe'!K150="",I143,'Kurs-Eingabe'!K150))</f>
        <v/>
      </c>
      <c r="J144" s="2" t="str">
        <f>IF(AND(J143="",'Kurs-Eingabe'!L150=""),"",IF('Kurs-Eingabe'!L150="",J143,'Kurs-Eingabe'!L150))</f>
        <v/>
      </c>
      <c r="K144" s="2" t="str">
        <f>IF(AND(K143="",'Kurs-Eingabe'!M150=""),"",IF('Kurs-Eingabe'!M150="",K143,'Kurs-Eingabe'!M150))</f>
        <v/>
      </c>
    </row>
    <row r="145" spans="1:11" x14ac:dyDescent="0.2">
      <c r="A145" s="5"/>
      <c r="B145" s="2">
        <f>IF(AND(B144="",'Kurs-Eingabe'!D151=""),"",IF('Kurs-Eingabe'!D151="",B144,'Kurs-Eingabe'!D151))</f>
        <v>185.98</v>
      </c>
      <c r="C145" s="2">
        <f>IF(AND(C144="",'Kurs-Eingabe'!E151=""),"",IF('Kurs-Eingabe'!E151="",C144,'Kurs-Eingabe'!E151))</f>
        <v>70.38</v>
      </c>
      <c r="D145" s="2" t="str">
        <f>IF(AND(D144="",'Kurs-Eingabe'!F151=""),"",IF('Kurs-Eingabe'!F151="",D144,'Kurs-Eingabe'!F151))</f>
        <v/>
      </c>
      <c r="E145" s="2" t="str">
        <f>IF(AND(E144="",'Kurs-Eingabe'!G151=""),"",IF('Kurs-Eingabe'!G151="",E144,'Kurs-Eingabe'!G151))</f>
        <v/>
      </c>
      <c r="F145" s="2" t="str">
        <f>IF(AND(F144="",'Kurs-Eingabe'!H151=""),"",IF('Kurs-Eingabe'!H151="",F144,'Kurs-Eingabe'!H151))</f>
        <v/>
      </c>
      <c r="G145" s="2" t="str">
        <f>IF(AND(G144="",'Kurs-Eingabe'!I151=""),"",IF('Kurs-Eingabe'!I151="",G144,'Kurs-Eingabe'!I151))</f>
        <v/>
      </c>
      <c r="H145" s="2" t="str">
        <f>IF(AND(H144="",'Kurs-Eingabe'!J151=""),"",IF('Kurs-Eingabe'!J151="",H144,'Kurs-Eingabe'!J151))</f>
        <v/>
      </c>
      <c r="I145" s="2" t="str">
        <f>IF(AND(I144="",'Kurs-Eingabe'!K151=""),"",IF('Kurs-Eingabe'!K151="",I144,'Kurs-Eingabe'!K151))</f>
        <v/>
      </c>
      <c r="J145" s="2" t="str">
        <f>IF(AND(J144="",'Kurs-Eingabe'!L151=""),"",IF('Kurs-Eingabe'!L151="",J144,'Kurs-Eingabe'!L151))</f>
        <v/>
      </c>
      <c r="K145" s="2" t="str">
        <f>IF(AND(K144="",'Kurs-Eingabe'!M151=""),"",IF('Kurs-Eingabe'!M151="",K144,'Kurs-Eingabe'!M151))</f>
        <v/>
      </c>
    </row>
    <row r="146" spans="1:11" x14ac:dyDescent="0.2">
      <c r="A146" s="5"/>
      <c r="B146" s="2">
        <f>IF(AND(B145="",'Kurs-Eingabe'!D152=""),"",IF('Kurs-Eingabe'!D152="",B145,'Kurs-Eingabe'!D152))</f>
        <v>185.98</v>
      </c>
      <c r="C146" s="2">
        <f>IF(AND(C145="",'Kurs-Eingabe'!E152=""),"",IF('Kurs-Eingabe'!E152="",C145,'Kurs-Eingabe'!E152))</f>
        <v>70.38</v>
      </c>
      <c r="D146" s="2" t="str">
        <f>IF(AND(D145="",'Kurs-Eingabe'!F152=""),"",IF('Kurs-Eingabe'!F152="",D145,'Kurs-Eingabe'!F152))</f>
        <v/>
      </c>
      <c r="E146" s="2" t="str">
        <f>IF(AND(E145="",'Kurs-Eingabe'!G152=""),"",IF('Kurs-Eingabe'!G152="",E145,'Kurs-Eingabe'!G152))</f>
        <v/>
      </c>
      <c r="F146" s="2" t="str">
        <f>IF(AND(F145="",'Kurs-Eingabe'!H152=""),"",IF('Kurs-Eingabe'!H152="",F145,'Kurs-Eingabe'!H152))</f>
        <v/>
      </c>
      <c r="G146" s="2" t="str">
        <f>IF(AND(G145="",'Kurs-Eingabe'!I152=""),"",IF('Kurs-Eingabe'!I152="",G145,'Kurs-Eingabe'!I152))</f>
        <v/>
      </c>
      <c r="H146" s="2" t="str">
        <f>IF(AND(H145="",'Kurs-Eingabe'!J152=""),"",IF('Kurs-Eingabe'!J152="",H145,'Kurs-Eingabe'!J152))</f>
        <v/>
      </c>
      <c r="I146" s="2" t="str">
        <f>IF(AND(I145="",'Kurs-Eingabe'!K152=""),"",IF('Kurs-Eingabe'!K152="",I145,'Kurs-Eingabe'!K152))</f>
        <v/>
      </c>
      <c r="J146" s="2" t="str">
        <f>IF(AND(J145="",'Kurs-Eingabe'!L152=""),"",IF('Kurs-Eingabe'!L152="",J145,'Kurs-Eingabe'!L152))</f>
        <v/>
      </c>
      <c r="K146" s="2" t="str">
        <f>IF(AND(K145="",'Kurs-Eingabe'!M152=""),"",IF('Kurs-Eingabe'!M152="",K145,'Kurs-Eingabe'!M152))</f>
        <v/>
      </c>
    </row>
    <row r="147" spans="1:11" x14ac:dyDescent="0.2">
      <c r="A147" s="5"/>
      <c r="B147" s="2">
        <f>IF(AND(B146="",'Kurs-Eingabe'!D153=""),"",IF('Kurs-Eingabe'!D153="",B146,'Kurs-Eingabe'!D153))</f>
        <v>185.98</v>
      </c>
      <c r="C147" s="2">
        <f>IF(AND(C146="",'Kurs-Eingabe'!E153=""),"",IF('Kurs-Eingabe'!E153="",C146,'Kurs-Eingabe'!E153))</f>
        <v>70.38</v>
      </c>
      <c r="D147" s="2" t="str">
        <f>IF(AND(D146="",'Kurs-Eingabe'!F153=""),"",IF('Kurs-Eingabe'!F153="",D146,'Kurs-Eingabe'!F153))</f>
        <v/>
      </c>
      <c r="E147" s="2" t="str">
        <f>IF(AND(E146="",'Kurs-Eingabe'!G153=""),"",IF('Kurs-Eingabe'!G153="",E146,'Kurs-Eingabe'!G153))</f>
        <v/>
      </c>
      <c r="F147" s="2" t="str">
        <f>IF(AND(F146="",'Kurs-Eingabe'!H153=""),"",IF('Kurs-Eingabe'!H153="",F146,'Kurs-Eingabe'!H153))</f>
        <v/>
      </c>
      <c r="G147" s="2" t="str">
        <f>IF(AND(G146="",'Kurs-Eingabe'!I153=""),"",IF('Kurs-Eingabe'!I153="",G146,'Kurs-Eingabe'!I153))</f>
        <v/>
      </c>
      <c r="H147" s="2" t="str">
        <f>IF(AND(H146="",'Kurs-Eingabe'!J153=""),"",IF('Kurs-Eingabe'!J153="",H146,'Kurs-Eingabe'!J153))</f>
        <v/>
      </c>
      <c r="I147" s="2" t="str">
        <f>IF(AND(I146="",'Kurs-Eingabe'!K153=""),"",IF('Kurs-Eingabe'!K153="",I146,'Kurs-Eingabe'!K153))</f>
        <v/>
      </c>
      <c r="J147" s="2" t="str">
        <f>IF(AND(J146="",'Kurs-Eingabe'!L153=""),"",IF('Kurs-Eingabe'!L153="",J146,'Kurs-Eingabe'!L153))</f>
        <v/>
      </c>
      <c r="K147" s="2" t="str">
        <f>IF(AND(K146="",'Kurs-Eingabe'!M153=""),"",IF('Kurs-Eingabe'!M153="",K146,'Kurs-Eingabe'!M153))</f>
        <v/>
      </c>
    </row>
    <row r="148" spans="1:11" x14ac:dyDescent="0.2">
      <c r="A148" s="5"/>
      <c r="B148" s="2">
        <f>IF(AND(B147="",'Kurs-Eingabe'!D154=""),"",IF('Kurs-Eingabe'!D154="",B147,'Kurs-Eingabe'!D154))</f>
        <v>185.98</v>
      </c>
      <c r="C148" s="2">
        <f>IF(AND(C147="",'Kurs-Eingabe'!E154=""),"",IF('Kurs-Eingabe'!E154="",C147,'Kurs-Eingabe'!E154))</f>
        <v>70.38</v>
      </c>
      <c r="D148" s="2" t="str">
        <f>IF(AND(D147="",'Kurs-Eingabe'!F154=""),"",IF('Kurs-Eingabe'!F154="",D147,'Kurs-Eingabe'!F154))</f>
        <v/>
      </c>
      <c r="E148" s="2" t="str">
        <f>IF(AND(E147="",'Kurs-Eingabe'!G154=""),"",IF('Kurs-Eingabe'!G154="",E147,'Kurs-Eingabe'!G154))</f>
        <v/>
      </c>
      <c r="F148" s="2" t="str">
        <f>IF(AND(F147="",'Kurs-Eingabe'!H154=""),"",IF('Kurs-Eingabe'!H154="",F147,'Kurs-Eingabe'!H154))</f>
        <v/>
      </c>
      <c r="G148" s="2" t="str">
        <f>IF(AND(G147="",'Kurs-Eingabe'!I154=""),"",IF('Kurs-Eingabe'!I154="",G147,'Kurs-Eingabe'!I154))</f>
        <v/>
      </c>
      <c r="H148" s="2" t="str">
        <f>IF(AND(H147="",'Kurs-Eingabe'!J154=""),"",IF('Kurs-Eingabe'!J154="",H147,'Kurs-Eingabe'!J154))</f>
        <v/>
      </c>
      <c r="I148" s="2" t="str">
        <f>IF(AND(I147="",'Kurs-Eingabe'!K154=""),"",IF('Kurs-Eingabe'!K154="",I147,'Kurs-Eingabe'!K154))</f>
        <v/>
      </c>
      <c r="J148" s="2" t="str">
        <f>IF(AND(J147="",'Kurs-Eingabe'!L154=""),"",IF('Kurs-Eingabe'!L154="",J147,'Kurs-Eingabe'!L154))</f>
        <v/>
      </c>
      <c r="K148" s="2" t="str">
        <f>IF(AND(K147="",'Kurs-Eingabe'!M154=""),"",IF('Kurs-Eingabe'!M154="",K147,'Kurs-Eingabe'!M154))</f>
        <v/>
      </c>
    </row>
    <row r="149" spans="1:11" x14ac:dyDescent="0.2">
      <c r="B149" s="2">
        <f>IF(AND(B148="",'Kurs-Eingabe'!D155=""),"",IF('Kurs-Eingabe'!D155="",B148,'Kurs-Eingabe'!D155))</f>
        <v>185.98</v>
      </c>
      <c r="C149" s="2">
        <f>IF(AND(C148="",'Kurs-Eingabe'!E155=""),"",IF('Kurs-Eingabe'!E155="",C148,'Kurs-Eingabe'!E155))</f>
        <v>70.38</v>
      </c>
      <c r="D149" s="2" t="str">
        <f>IF(AND(D148="",'Kurs-Eingabe'!F155=""),"",IF('Kurs-Eingabe'!F155="",D148,'Kurs-Eingabe'!F155))</f>
        <v/>
      </c>
      <c r="E149" s="2" t="str">
        <f>IF(AND(E148="",'Kurs-Eingabe'!G155=""),"",IF('Kurs-Eingabe'!G155="",E148,'Kurs-Eingabe'!G155))</f>
        <v/>
      </c>
      <c r="F149" s="2" t="str">
        <f>IF(AND(F148="",'Kurs-Eingabe'!H155=""),"",IF('Kurs-Eingabe'!H155="",F148,'Kurs-Eingabe'!H155))</f>
        <v/>
      </c>
      <c r="G149" s="2" t="str">
        <f>IF(AND(G148="",'Kurs-Eingabe'!I155=""),"",IF('Kurs-Eingabe'!I155="",G148,'Kurs-Eingabe'!I155))</f>
        <v/>
      </c>
      <c r="H149" s="2" t="str">
        <f>IF(AND(H148="",'Kurs-Eingabe'!J155=""),"",IF('Kurs-Eingabe'!J155="",H148,'Kurs-Eingabe'!J155))</f>
        <v/>
      </c>
      <c r="I149" s="2" t="str">
        <f>IF(AND(I148="",'Kurs-Eingabe'!K155=""),"",IF('Kurs-Eingabe'!K155="",I148,'Kurs-Eingabe'!K155))</f>
        <v/>
      </c>
      <c r="J149" s="2" t="str">
        <f>IF(AND(J148="",'Kurs-Eingabe'!L155=""),"",IF('Kurs-Eingabe'!L155="",J148,'Kurs-Eingabe'!L155))</f>
        <v/>
      </c>
      <c r="K149" s="2" t="str">
        <f>IF(AND(K148="",'Kurs-Eingabe'!M155=""),"",IF('Kurs-Eingabe'!M155="",K148,'Kurs-Eingabe'!M155))</f>
        <v/>
      </c>
    </row>
    <row r="150" spans="1:11" x14ac:dyDescent="0.2">
      <c r="B150" s="2">
        <f>IF(AND(B149="",'Kurs-Eingabe'!D156=""),"",IF('Kurs-Eingabe'!D156="",B149,'Kurs-Eingabe'!D156))</f>
        <v>185.98</v>
      </c>
      <c r="C150" s="2">
        <f>IF(AND(C149="",'Kurs-Eingabe'!E156=""),"",IF('Kurs-Eingabe'!E156="",C149,'Kurs-Eingabe'!E156))</f>
        <v>70.38</v>
      </c>
      <c r="D150" s="2" t="str">
        <f>IF(AND(D149="",'Kurs-Eingabe'!F156=""),"",IF('Kurs-Eingabe'!F156="",D149,'Kurs-Eingabe'!F156))</f>
        <v/>
      </c>
      <c r="E150" s="2" t="str">
        <f>IF(AND(E149="",'Kurs-Eingabe'!G156=""),"",IF('Kurs-Eingabe'!G156="",E149,'Kurs-Eingabe'!G156))</f>
        <v/>
      </c>
      <c r="F150" s="2" t="str">
        <f>IF(AND(F149="",'Kurs-Eingabe'!H156=""),"",IF('Kurs-Eingabe'!H156="",F149,'Kurs-Eingabe'!H156))</f>
        <v/>
      </c>
      <c r="G150" s="2" t="str">
        <f>IF(AND(G149="",'Kurs-Eingabe'!I156=""),"",IF('Kurs-Eingabe'!I156="",G149,'Kurs-Eingabe'!I156))</f>
        <v/>
      </c>
      <c r="H150" s="2" t="str">
        <f>IF(AND(H149="",'Kurs-Eingabe'!J156=""),"",IF('Kurs-Eingabe'!J156="",H149,'Kurs-Eingabe'!J156))</f>
        <v/>
      </c>
      <c r="I150" s="2" t="str">
        <f>IF(AND(I149="",'Kurs-Eingabe'!K156=""),"",IF('Kurs-Eingabe'!K156="",I149,'Kurs-Eingabe'!K156))</f>
        <v/>
      </c>
      <c r="J150" s="2" t="str">
        <f>IF(AND(J149="",'Kurs-Eingabe'!L156=""),"",IF('Kurs-Eingabe'!L156="",J149,'Kurs-Eingabe'!L156))</f>
        <v/>
      </c>
      <c r="K150" s="2" t="str">
        <f>IF(AND(K149="",'Kurs-Eingabe'!M156=""),"",IF('Kurs-Eingabe'!M156="",K149,'Kurs-Eingabe'!M156))</f>
        <v/>
      </c>
    </row>
    <row r="151" spans="1:11" x14ac:dyDescent="0.2">
      <c r="B151" s="2">
        <f>IF(AND(B150="",'Kurs-Eingabe'!D157=""),"",IF('Kurs-Eingabe'!D157="",B150,'Kurs-Eingabe'!D157))</f>
        <v>185.98</v>
      </c>
      <c r="C151" s="2">
        <f>IF(AND(C150="",'Kurs-Eingabe'!E157=""),"",IF('Kurs-Eingabe'!E157="",C150,'Kurs-Eingabe'!E157))</f>
        <v>70.38</v>
      </c>
      <c r="D151" s="2" t="str">
        <f>IF(AND(D150="",'Kurs-Eingabe'!F157=""),"",IF('Kurs-Eingabe'!F157="",D150,'Kurs-Eingabe'!F157))</f>
        <v/>
      </c>
      <c r="E151" s="2" t="str">
        <f>IF(AND(E150="",'Kurs-Eingabe'!G157=""),"",IF('Kurs-Eingabe'!G157="",E150,'Kurs-Eingabe'!G157))</f>
        <v/>
      </c>
      <c r="F151" s="2" t="str">
        <f>IF(AND(F150="",'Kurs-Eingabe'!H157=""),"",IF('Kurs-Eingabe'!H157="",F150,'Kurs-Eingabe'!H157))</f>
        <v/>
      </c>
      <c r="G151" s="2" t="str">
        <f>IF(AND(G150="",'Kurs-Eingabe'!I157=""),"",IF('Kurs-Eingabe'!I157="",G150,'Kurs-Eingabe'!I157))</f>
        <v/>
      </c>
      <c r="H151" s="2" t="str">
        <f>IF(AND(H150="",'Kurs-Eingabe'!J157=""),"",IF('Kurs-Eingabe'!J157="",H150,'Kurs-Eingabe'!J157))</f>
        <v/>
      </c>
      <c r="I151" s="2" t="str">
        <f>IF(AND(I150="",'Kurs-Eingabe'!K157=""),"",IF('Kurs-Eingabe'!K157="",I150,'Kurs-Eingabe'!K157))</f>
        <v/>
      </c>
      <c r="J151" s="2" t="str">
        <f>IF(AND(J150="",'Kurs-Eingabe'!L157=""),"",IF('Kurs-Eingabe'!L157="",J150,'Kurs-Eingabe'!L157))</f>
        <v/>
      </c>
      <c r="K151" s="2" t="str">
        <f>IF(AND(K150="",'Kurs-Eingabe'!M157=""),"",IF('Kurs-Eingabe'!M157="",K150,'Kurs-Eingabe'!M157))</f>
        <v/>
      </c>
    </row>
    <row r="152" spans="1:11" x14ac:dyDescent="0.2">
      <c r="B152" s="2">
        <f>IF(AND(B151="",'Kurs-Eingabe'!D158=""),"",IF('Kurs-Eingabe'!D158="",B151,'Kurs-Eingabe'!D158))</f>
        <v>185.98</v>
      </c>
      <c r="C152" s="2">
        <f>IF(AND(C151="",'Kurs-Eingabe'!E158=""),"",IF('Kurs-Eingabe'!E158="",C151,'Kurs-Eingabe'!E158))</f>
        <v>70.38</v>
      </c>
      <c r="D152" s="2" t="str">
        <f>IF(AND(D151="",'Kurs-Eingabe'!F158=""),"",IF('Kurs-Eingabe'!F158="",D151,'Kurs-Eingabe'!F158))</f>
        <v/>
      </c>
      <c r="E152" s="2" t="str">
        <f>IF(AND(E151="",'Kurs-Eingabe'!G158=""),"",IF('Kurs-Eingabe'!G158="",E151,'Kurs-Eingabe'!G158))</f>
        <v/>
      </c>
      <c r="F152" s="2" t="str">
        <f>IF(AND(F151="",'Kurs-Eingabe'!H158=""),"",IF('Kurs-Eingabe'!H158="",F151,'Kurs-Eingabe'!H158))</f>
        <v/>
      </c>
      <c r="G152" s="2" t="str">
        <f>IF(AND(G151="",'Kurs-Eingabe'!I158=""),"",IF('Kurs-Eingabe'!I158="",G151,'Kurs-Eingabe'!I158))</f>
        <v/>
      </c>
      <c r="H152" s="2" t="str">
        <f>IF(AND(H151="",'Kurs-Eingabe'!J158=""),"",IF('Kurs-Eingabe'!J158="",H151,'Kurs-Eingabe'!J158))</f>
        <v/>
      </c>
      <c r="I152" s="2" t="str">
        <f>IF(AND(I151="",'Kurs-Eingabe'!K158=""),"",IF('Kurs-Eingabe'!K158="",I151,'Kurs-Eingabe'!K158))</f>
        <v/>
      </c>
      <c r="J152" s="2" t="str">
        <f>IF(AND(J151="",'Kurs-Eingabe'!L158=""),"",IF('Kurs-Eingabe'!L158="",J151,'Kurs-Eingabe'!L158))</f>
        <v/>
      </c>
      <c r="K152" s="2" t="str">
        <f>IF(AND(K151="",'Kurs-Eingabe'!M158=""),"",IF('Kurs-Eingabe'!M158="",K151,'Kurs-Eingabe'!M158))</f>
        <v/>
      </c>
    </row>
    <row r="153" spans="1:11" x14ac:dyDescent="0.2">
      <c r="B153" s="2">
        <f>IF(AND(B152="",'Kurs-Eingabe'!D159=""),"",IF('Kurs-Eingabe'!D159="",B152,'Kurs-Eingabe'!D159))</f>
        <v>185.98</v>
      </c>
      <c r="C153" s="2">
        <f>IF(AND(C152="",'Kurs-Eingabe'!E159=""),"",IF('Kurs-Eingabe'!E159="",C152,'Kurs-Eingabe'!E159))</f>
        <v>70.38</v>
      </c>
      <c r="D153" s="2" t="str">
        <f>IF(AND(D152="",'Kurs-Eingabe'!F159=""),"",IF('Kurs-Eingabe'!F159="",D152,'Kurs-Eingabe'!F159))</f>
        <v/>
      </c>
      <c r="E153" s="2" t="str">
        <f>IF(AND(E152="",'Kurs-Eingabe'!G159=""),"",IF('Kurs-Eingabe'!G159="",E152,'Kurs-Eingabe'!G159))</f>
        <v/>
      </c>
      <c r="F153" s="2" t="str">
        <f>IF(AND(F152="",'Kurs-Eingabe'!H159=""),"",IF('Kurs-Eingabe'!H159="",F152,'Kurs-Eingabe'!H159))</f>
        <v/>
      </c>
      <c r="G153" s="2" t="str">
        <f>IF(AND(G152="",'Kurs-Eingabe'!I159=""),"",IF('Kurs-Eingabe'!I159="",G152,'Kurs-Eingabe'!I159))</f>
        <v/>
      </c>
      <c r="H153" s="2" t="str">
        <f>IF(AND(H152="",'Kurs-Eingabe'!J159=""),"",IF('Kurs-Eingabe'!J159="",H152,'Kurs-Eingabe'!J159))</f>
        <v/>
      </c>
      <c r="I153" s="2" t="str">
        <f>IF(AND(I152="",'Kurs-Eingabe'!K159=""),"",IF('Kurs-Eingabe'!K159="",I152,'Kurs-Eingabe'!K159))</f>
        <v/>
      </c>
      <c r="J153" s="2" t="str">
        <f>IF(AND(J152="",'Kurs-Eingabe'!L159=""),"",IF('Kurs-Eingabe'!L159="",J152,'Kurs-Eingabe'!L159))</f>
        <v/>
      </c>
      <c r="K153" s="2" t="str">
        <f>IF(AND(K152="",'Kurs-Eingabe'!M159=""),"",IF('Kurs-Eingabe'!M159="",K152,'Kurs-Eingabe'!M159))</f>
        <v/>
      </c>
    </row>
    <row r="154" spans="1:11" x14ac:dyDescent="0.2">
      <c r="B154" s="2">
        <f>IF(AND(B153="",'Kurs-Eingabe'!D160=""),"",IF('Kurs-Eingabe'!D160="",B153,'Kurs-Eingabe'!D160))</f>
        <v>185.98</v>
      </c>
      <c r="C154" s="2">
        <f>IF(AND(C153="",'Kurs-Eingabe'!E160=""),"",IF('Kurs-Eingabe'!E160="",C153,'Kurs-Eingabe'!E160))</f>
        <v>70.38</v>
      </c>
      <c r="D154" s="2" t="str">
        <f>IF(AND(D153="",'Kurs-Eingabe'!F160=""),"",IF('Kurs-Eingabe'!F160="",D153,'Kurs-Eingabe'!F160))</f>
        <v/>
      </c>
      <c r="E154" s="2" t="str">
        <f>IF(AND(E153="",'Kurs-Eingabe'!G160=""),"",IF('Kurs-Eingabe'!G160="",E153,'Kurs-Eingabe'!G160))</f>
        <v/>
      </c>
      <c r="F154" s="2" t="str">
        <f>IF(AND(F153="",'Kurs-Eingabe'!H160=""),"",IF('Kurs-Eingabe'!H160="",F153,'Kurs-Eingabe'!H160))</f>
        <v/>
      </c>
      <c r="G154" s="2" t="str">
        <f>IF(AND(G153="",'Kurs-Eingabe'!I160=""),"",IF('Kurs-Eingabe'!I160="",G153,'Kurs-Eingabe'!I160))</f>
        <v/>
      </c>
      <c r="H154" s="2" t="str">
        <f>IF(AND(H153="",'Kurs-Eingabe'!J160=""),"",IF('Kurs-Eingabe'!J160="",H153,'Kurs-Eingabe'!J160))</f>
        <v/>
      </c>
      <c r="I154" s="2" t="str">
        <f>IF(AND(I153="",'Kurs-Eingabe'!K160=""),"",IF('Kurs-Eingabe'!K160="",I153,'Kurs-Eingabe'!K160))</f>
        <v/>
      </c>
      <c r="J154" s="2" t="str">
        <f>IF(AND(J153="",'Kurs-Eingabe'!L160=""),"",IF('Kurs-Eingabe'!L160="",J153,'Kurs-Eingabe'!L160))</f>
        <v/>
      </c>
      <c r="K154" s="2" t="str">
        <f>IF(AND(K153="",'Kurs-Eingabe'!M160=""),"",IF('Kurs-Eingabe'!M160="",K153,'Kurs-Eingabe'!M160))</f>
        <v/>
      </c>
    </row>
    <row r="155" spans="1:11" x14ac:dyDescent="0.2">
      <c r="B155" s="2">
        <f>IF(AND(B154="",'Kurs-Eingabe'!D161=""),"",IF('Kurs-Eingabe'!D161="",B154,'Kurs-Eingabe'!D161))</f>
        <v>185.98</v>
      </c>
      <c r="C155" s="2">
        <f>IF(AND(C154="",'Kurs-Eingabe'!E161=""),"",IF('Kurs-Eingabe'!E161="",C154,'Kurs-Eingabe'!E161))</f>
        <v>70.38</v>
      </c>
      <c r="D155" s="2" t="str">
        <f>IF(AND(D154="",'Kurs-Eingabe'!F161=""),"",IF('Kurs-Eingabe'!F161="",D154,'Kurs-Eingabe'!F161))</f>
        <v/>
      </c>
      <c r="E155" s="2" t="str">
        <f>IF(AND(E154="",'Kurs-Eingabe'!G161=""),"",IF('Kurs-Eingabe'!G161="",E154,'Kurs-Eingabe'!G161))</f>
        <v/>
      </c>
      <c r="F155" s="2" t="str">
        <f>IF(AND(F154="",'Kurs-Eingabe'!H161=""),"",IF('Kurs-Eingabe'!H161="",F154,'Kurs-Eingabe'!H161))</f>
        <v/>
      </c>
      <c r="G155" s="2" t="str">
        <f>IF(AND(G154="",'Kurs-Eingabe'!I161=""),"",IF('Kurs-Eingabe'!I161="",G154,'Kurs-Eingabe'!I161))</f>
        <v/>
      </c>
      <c r="H155" s="2" t="str">
        <f>IF(AND(H154="",'Kurs-Eingabe'!J161=""),"",IF('Kurs-Eingabe'!J161="",H154,'Kurs-Eingabe'!J161))</f>
        <v/>
      </c>
      <c r="I155" s="2" t="str">
        <f>IF(AND(I154="",'Kurs-Eingabe'!K161=""),"",IF('Kurs-Eingabe'!K161="",I154,'Kurs-Eingabe'!K161))</f>
        <v/>
      </c>
      <c r="J155" s="2" t="str">
        <f>IF(AND(J154="",'Kurs-Eingabe'!L161=""),"",IF('Kurs-Eingabe'!L161="",J154,'Kurs-Eingabe'!L161))</f>
        <v/>
      </c>
      <c r="K155" s="2" t="str">
        <f>IF(AND(K154="",'Kurs-Eingabe'!M161=""),"",IF('Kurs-Eingabe'!M161="",K154,'Kurs-Eingabe'!M161))</f>
        <v/>
      </c>
    </row>
    <row r="156" spans="1:11" x14ac:dyDescent="0.2">
      <c r="B156" s="2">
        <f>IF(AND(B155="",'Kurs-Eingabe'!D162=""),"",IF('Kurs-Eingabe'!D162="",B155,'Kurs-Eingabe'!D162))</f>
        <v>185.98</v>
      </c>
      <c r="C156" s="2">
        <f>IF(AND(C155="",'Kurs-Eingabe'!E162=""),"",IF('Kurs-Eingabe'!E162="",C155,'Kurs-Eingabe'!E162))</f>
        <v>70.38</v>
      </c>
      <c r="D156" s="2" t="str">
        <f>IF(AND(D155="",'Kurs-Eingabe'!F162=""),"",IF('Kurs-Eingabe'!F162="",D155,'Kurs-Eingabe'!F162))</f>
        <v/>
      </c>
      <c r="E156" s="2" t="str">
        <f>IF(AND(E155="",'Kurs-Eingabe'!G162=""),"",IF('Kurs-Eingabe'!G162="",E155,'Kurs-Eingabe'!G162))</f>
        <v/>
      </c>
      <c r="F156" s="2" t="str">
        <f>IF(AND(F155="",'Kurs-Eingabe'!H162=""),"",IF('Kurs-Eingabe'!H162="",F155,'Kurs-Eingabe'!H162))</f>
        <v/>
      </c>
      <c r="G156" s="2" t="str">
        <f>IF(AND(G155="",'Kurs-Eingabe'!I162=""),"",IF('Kurs-Eingabe'!I162="",G155,'Kurs-Eingabe'!I162))</f>
        <v/>
      </c>
      <c r="H156" s="2" t="str">
        <f>IF(AND(H155="",'Kurs-Eingabe'!J162=""),"",IF('Kurs-Eingabe'!J162="",H155,'Kurs-Eingabe'!J162))</f>
        <v/>
      </c>
      <c r="I156" s="2" t="str">
        <f>IF(AND(I155="",'Kurs-Eingabe'!K162=""),"",IF('Kurs-Eingabe'!K162="",I155,'Kurs-Eingabe'!K162))</f>
        <v/>
      </c>
      <c r="J156" s="2" t="str">
        <f>IF(AND(J155="",'Kurs-Eingabe'!L162=""),"",IF('Kurs-Eingabe'!L162="",J155,'Kurs-Eingabe'!L162))</f>
        <v/>
      </c>
      <c r="K156" s="2" t="str">
        <f>IF(AND(K155="",'Kurs-Eingabe'!M162=""),"",IF('Kurs-Eingabe'!M162="",K155,'Kurs-Eingabe'!M162))</f>
        <v/>
      </c>
    </row>
    <row r="157" spans="1:11" x14ac:dyDescent="0.2">
      <c r="B157" s="2">
        <f>IF(AND(B156="",'Kurs-Eingabe'!D163=""),"",IF('Kurs-Eingabe'!D163="",B156,'Kurs-Eingabe'!D163))</f>
        <v>185.98</v>
      </c>
      <c r="C157" s="2">
        <f>IF(AND(C156="",'Kurs-Eingabe'!E163=""),"",IF('Kurs-Eingabe'!E163="",C156,'Kurs-Eingabe'!E163))</f>
        <v>70.38</v>
      </c>
      <c r="D157" s="2" t="str">
        <f>IF(AND(D156="",'Kurs-Eingabe'!F163=""),"",IF('Kurs-Eingabe'!F163="",D156,'Kurs-Eingabe'!F163))</f>
        <v/>
      </c>
      <c r="E157" s="2" t="str">
        <f>IF(AND(E156="",'Kurs-Eingabe'!G163=""),"",IF('Kurs-Eingabe'!G163="",E156,'Kurs-Eingabe'!G163))</f>
        <v/>
      </c>
      <c r="F157" s="2" t="str">
        <f>IF(AND(F156="",'Kurs-Eingabe'!H163=""),"",IF('Kurs-Eingabe'!H163="",F156,'Kurs-Eingabe'!H163))</f>
        <v/>
      </c>
      <c r="G157" s="2" t="str">
        <f>IF(AND(G156="",'Kurs-Eingabe'!I163=""),"",IF('Kurs-Eingabe'!I163="",G156,'Kurs-Eingabe'!I163))</f>
        <v/>
      </c>
      <c r="H157" s="2" t="str">
        <f>IF(AND(H156="",'Kurs-Eingabe'!J163=""),"",IF('Kurs-Eingabe'!J163="",H156,'Kurs-Eingabe'!J163))</f>
        <v/>
      </c>
      <c r="I157" s="2" t="str">
        <f>IF(AND(I156="",'Kurs-Eingabe'!K163=""),"",IF('Kurs-Eingabe'!K163="",I156,'Kurs-Eingabe'!K163))</f>
        <v/>
      </c>
      <c r="J157" s="2" t="str">
        <f>IF(AND(J156="",'Kurs-Eingabe'!L163=""),"",IF('Kurs-Eingabe'!L163="",J156,'Kurs-Eingabe'!L163))</f>
        <v/>
      </c>
      <c r="K157" s="2" t="str">
        <f>IF(AND(K156="",'Kurs-Eingabe'!M163=""),"",IF('Kurs-Eingabe'!M163="",K156,'Kurs-Eingabe'!M163))</f>
        <v/>
      </c>
    </row>
    <row r="158" spans="1:11" x14ac:dyDescent="0.2">
      <c r="B158" s="2">
        <f>IF(AND(B157="",'Kurs-Eingabe'!D164=""),"",IF('Kurs-Eingabe'!D164="",B157,'Kurs-Eingabe'!D164))</f>
        <v>185.98</v>
      </c>
      <c r="C158" s="2">
        <f>IF(AND(C157="",'Kurs-Eingabe'!E164=""),"",IF('Kurs-Eingabe'!E164="",C157,'Kurs-Eingabe'!E164))</f>
        <v>70.38</v>
      </c>
      <c r="D158" s="2" t="str">
        <f>IF(AND(D157="",'Kurs-Eingabe'!F164=""),"",IF('Kurs-Eingabe'!F164="",D157,'Kurs-Eingabe'!F164))</f>
        <v/>
      </c>
      <c r="E158" s="2" t="str">
        <f>IF(AND(E157="",'Kurs-Eingabe'!G164=""),"",IF('Kurs-Eingabe'!G164="",E157,'Kurs-Eingabe'!G164))</f>
        <v/>
      </c>
      <c r="F158" s="2" t="str">
        <f>IF(AND(F157="",'Kurs-Eingabe'!H164=""),"",IF('Kurs-Eingabe'!H164="",F157,'Kurs-Eingabe'!H164))</f>
        <v/>
      </c>
      <c r="G158" s="2" t="str">
        <f>IF(AND(G157="",'Kurs-Eingabe'!I164=""),"",IF('Kurs-Eingabe'!I164="",G157,'Kurs-Eingabe'!I164))</f>
        <v/>
      </c>
      <c r="H158" s="2" t="str">
        <f>IF(AND(H157="",'Kurs-Eingabe'!J164=""),"",IF('Kurs-Eingabe'!J164="",H157,'Kurs-Eingabe'!J164))</f>
        <v/>
      </c>
      <c r="I158" s="2" t="str">
        <f>IF(AND(I157="",'Kurs-Eingabe'!K164=""),"",IF('Kurs-Eingabe'!K164="",I157,'Kurs-Eingabe'!K164))</f>
        <v/>
      </c>
      <c r="J158" s="2" t="str">
        <f>IF(AND(J157="",'Kurs-Eingabe'!L164=""),"",IF('Kurs-Eingabe'!L164="",J157,'Kurs-Eingabe'!L164))</f>
        <v/>
      </c>
      <c r="K158" s="2" t="str">
        <f>IF(AND(K157="",'Kurs-Eingabe'!M164=""),"",IF('Kurs-Eingabe'!M164="",K157,'Kurs-Eingabe'!M164))</f>
        <v/>
      </c>
    </row>
    <row r="159" spans="1:11" x14ac:dyDescent="0.2">
      <c r="B159" s="2">
        <f>IF(AND(B158="",'Kurs-Eingabe'!D165=""),"",IF('Kurs-Eingabe'!D165="",B158,'Kurs-Eingabe'!D165))</f>
        <v>185.98</v>
      </c>
      <c r="C159" s="2">
        <f>IF(AND(C158="",'Kurs-Eingabe'!E165=""),"",IF('Kurs-Eingabe'!E165="",C158,'Kurs-Eingabe'!E165))</f>
        <v>70.38</v>
      </c>
      <c r="D159" s="2" t="str">
        <f>IF(AND(D158="",'Kurs-Eingabe'!F165=""),"",IF('Kurs-Eingabe'!F165="",D158,'Kurs-Eingabe'!F165))</f>
        <v/>
      </c>
      <c r="E159" s="2" t="str">
        <f>IF(AND(E158="",'Kurs-Eingabe'!G165=""),"",IF('Kurs-Eingabe'!G165="",E158,'Kurs-Eingabe'!G165))</f>
        <v/>
      </c>
      <c r="F159" s="2" t="str">
        <f>IF(AND(F158="",'Kurs-Eingabe'!H165=""),"",IF('Kurs-Eingabe'!H165="",F158,'Kurs-Eingabe'!H165))</f>
        <v/>
      </c>
      <c r="G159" s="2" t="str">
        <f>IF(AND(G158="",'Kurs-Eingabe'!I165=""),"",IF('Kurs-Eingabe'!I165="",G158,'Kurs-Eingabe'!I165))</f>
        <v/>
      </c>
      <c r="H159" s="2" t="str">
        <f>IF(AND(H158="",'Kurs-Eingabe'!J165=""),"",IF('Kurs-Eingabe'!J165="",H158,'Kurs-Eingabe'!J165))</f>
        <v/>
      </c>
      <c r="I159" s="2" t="str">
        <f>IF(AND(I158="",'Kurs-Eingabe'!K165=""),"",IF('Kurs-Eingabe'!K165="",I158,'Kurs-Eingabe'!K165))</f>
        <v/>
      </c>
      <c r="J159" s="2" t="str">
        <f>IF(AND(J158="",'Kurs-Eingabe'!L165=""),"",IF('Kurs-Eingabe'!L165="",J158,'Kurs-Eingabe'!L165))</f>
        <v/>
      </c>
      <c r="K159" s="2" t="str">
        <f>IF(AND(K158="",'Kurs-Eingabe'!M165=""),"",IF('Kurs-Eingabe'!M165="",K158,'Kurs-Eingabe'!M165))</f>
        <v/>
      </c>
    </row>
    <row r="160" spans="1:11" x14ac:dyDescent="0.2">
      <c r="B160" s="2">
        <f>IF(AND(B159="",'Kurs-Eingabe'!D166=""),"",IF('Kurs-Eingabe'!D166="",B159,'Kurs-Eingabe'!D166))</f>
        <v>185.98</v>
      </c>
      <c r="C160" s="2">
        <f>IF(AND(C159="",'Kurs-Eingabe'!E166=""),"",IF('Kurs-Eingabe'!E166="",C159,'Kurs-Eingabe'!E166))</f>
        <v>70.38</v>
      </c>
      <c r="D160" s="2" t="str">
        <f>IF(AND(D159="",'Kurs-Eingabe'!F166=""),"",IF('Kurs-Eingabe'!F166="",D159,'Kurs-Eingabe'!F166))</f>
        <v/>
      </c>
      <c r="E160" s="2" t="str">
        <f>IF(AND(E159="",'Kurs-Eingabe'!G166=""),"",IF('Kurs-Eingabe'!G166="",E159,'Kurs-Eingabe'!G166))</f>
        <v/>
      </c>
      <c r="F160" s="2" t="str">
        <f>IF(AND(F159="",'Kurs-Eingabe'!H166=""),"",IF('Kurs-Eingabe'!H166="",F159,'Kurs-Eingabe'!H166))</f>
        <v/>
      </c>
      <c r="G160" s="2" t="str">
        <f>IF(AND(G159="",'Kurs-Eingabe'!I166=""),"",IF('Kurs-Eingabe'!I166="",G159,'Kurs-Eingabe'!I166))</f>
        <v/>
      </c>
      <c r="H160" s="2" t="str">
        <f>IF(AND(H159="",'Kurs-Eingabe'!J166=""),"",IF('Kurs-Eingabe'!J166="",H159,'Kurs-Eingabe'!J166))</f>
        <v/>
      </c>
      <c r="I160" s="2" t="str">
        <f>IF(AND(I159="",'Kurs-Eingabe'!K166=""),"",IF('Kurs-Eingabe'!K166="",I159,'Kurs-Eingabe'!K166))</f>
        <v/>
      </c>
      <c r="J160" s="2" t="str">
        <f>IF(AND(J159="",'Kurs-Eingabe'!L166=""),"",IF('Kurs-Eingabe'!L166="",J159,'Kurs-Eingabe'!L166))</f>
        <v/>
      </c>
      <c r="K160" s="2" t="str">
        <f>IF(AND(K159="",'Kurs-Eingabe'!M166=""),"",IF('Kurs-Eingabe'!M166="",K159,'Kurs-Eingabe'!M166))</f>
        <v/>
      </c>
    </row>
    <row r="161" spans="2:11" x14ac:dyDescent="0.2">
      <c r="B161" s="2">
        <f>IF(AND(B160="",'Kurs-Eingabe'!D167=""),"",IF('Kurs-Eingabe'!D167="",B160,'Kurs-Eingabe'!D167))</f>
        <v>185.98</v>
      </c>
      <c r="C161" s="2">
        <f>IF(AND(C160="",'Kurs-Eingabe'!E167=""),"",IF('Kurs-Eingabe'!E167="",C160,'Kurs-Eingabe'!E167))</f>
        <v>70.38</v>
      </c>
      <c r="D161" s="2" t="str">
        <f>IF(AND(D160="",'Kurs-Eingabe'!F167=""),"",IF('Kurs-Eingabe'!F167="",D160,'Kurs-Eingabe'!F167))</f>
        <v/>
      </c>
      <c r="E161" s="2" t="str">
        <f>IF(AND(E160="",'Kurs-Eingabe'!G167=""),"",IF('Kurs-Eingabe'!G167="",E160,'Kurs-Eingabe'!G167))</f>
        <v/>
      </c>
      <c r="F161" s="2" t="str">
        <f>IF(AND(F160="",'Kurs-Eingabe'!H167=""),"",IF('Kurs-Eingabe'!H167="",F160,'Kurs-Eingabe'!H167))</f>
        <v/>
      </c>
      <c r="G161" s="2" t="str">
        <f>IF(AND(G160="",'Kurs-Eingabe'!I167=""),"",IF('Kurs-Eingabe'!I167="",G160,'Kurs-Eingabe'!I167))</f>
        <v/>
      </c>
      <c r="H161" s="2" t="str">
        <f>IF(AND(H160="",'Kurs-Eingabe'!J167=""),"",IF('Kurs-Eingabe'!J167="",H160,'Kurs-Eingabe'!J167))</f>
        <v/>
      </c>
      <c r="I161" s="2" t="str">
        <f>IF(AND(I160="",'Kurs-Eingabe'!K167=""),"",IF('Kurs-Eingabe'!K167="",I160,'Kurs-Eingabe'!K167))</f>
        <v/>
      </c>
      <c r="J161" s="2" t="str">
        <f>IF(AND(J160="",'Kurs-Eingabe'!L167=""),"",IF('Kurs-Eingabe'!L167="",J160,'Kurs-Eingabe'!L167))</f>
        <v/>
      </c>
      <c r="K161" s="2" t="str">
        <f>IF(AND(K160="",'Kurs-Eingabe'!M167=""),"",IF('Kurs-Eingabe'!M167="",K160,'Kurs-Eingabe'!M167))</f>
        <v/>
      </c>
    </row>
    <row r="162" spans="2:11" x14ac:dyDescent="0.2">
      <c r="B162" s="2">
        <f>IF(AND(B161="",'Kurs-Eingabe'!D168=""),"",IF('Kurs-Eingabe'!D168="",B161,'Kurs-Eingabe'!D168))</f>
        <v>185.98</v>
      </c>
      <c r="C162" s="2">
        <f>IF(AND(C161="",'Kurs-Eingabe'!E168=""),"",IF('Kurs-Eingabe'!E168="",C161,'Kurs-Eingabe'!E168))</f>
        <v>70.38</v>
      </c>
      <c r="D162" s="2" t="str">
        <f>IF(AND(D161="",'Kurs-Eingabe'!F168=""),"",IF('Kurs-Eingabe'!F168="",D161,'Kurs-Eingabe'!F168))</f>
        <v/>
      </c>
      <c r="E162" s="2" t="str">
        <f>IF(AND(E161="",'Kurs-Eingabe'!G168=""),"",IF('Kurs-Eingabe'!G168="",E161,'Kurs-Eingabe'!G168))</f>
        <v/>
      </c>
      <c r="F162" s="2" t="str">
        <f>IF(AND(F161="",'Kurs-Eingabe'!H168=""),"",IF('Kurs-Eingabe'!H168="",F161,'Kurs-Eingabe'!H168))</f>
        <v/>
      </c>
      <c r="G162" s="2" t="str">
        <f>IF(AND(G161="",'Kurs-Eingabe'!I168=""),"",IF('Kurs-Eingabe'!I168="",G161,'Kurs-Eingabe'!I168))</f>
        <v/>
      </c>
      <c r="H162" s="2" t="str">
        <f>IF(AND(H161="",'Kurs-Eingabe'!J168=""),"",IF('Kurs-Eingabe'!J168="",H161,'Kurs-Eingabe'!J168))</f>
        <v/>
      </c>
      <c r="I162" s="2" t="str">
        <f>IF(AND(I161="",'Kurs-Eingabe'!K168=""),"",IF('Kurs-Eingabe'!K168="",I161,'Kurs-Eingabe'!K168))</f>
        <v/>
      </c>
      <c r="J162" s="2" t="str">
        <f>IF(AND(J161="",'Kurs-Eingabe'!L168=""),"",IF('Kurs-Eingabe'!L168="",J161,'Kurs-Eingabe'!L168))</f>
        <v/>
      </c>
      <c r="K162" s="2" t="str">
        <f>IF(AND(K161="",'Kurs-Eingabe'!M168=""),"",IF('Kurs-Eingabe'!M168="",K161,'Kurs-Eingabe'!M168))</f>
        <v/>
      </c>
    </row>
    <row r="163" spans="2:11" x14ac:dyDescent="0.2">
      <c r="B163" s="2">
        <f>IF(AND(B162="",'Kurs-Eingabe'!D169=""),"",IF('Kurs-Eingabe'!D169="",B162,'Kurs-Eingabe'!D169))</f>
        <v>185.98</v>
      </c>
      <c r="C163" s="2">
        <f>IF(AND(C162="",'Kurs-Eingabe'!E169=""),"",IF('Kurs-Eingabe'!E169="",C162,'Kurs-Eingabe'!E169))</f>
        <v>70.38</v>
      </c>
      <c r="D163" s="2" t="str">
        <f>IF(AND(D162="",'Kurs-Eingabe'!F169=""),"",IF('Kurs-Eingabe'!F169="",D162,'Kurs-Eingabe'!F169))</f>
        <v/>
      </c>
      <c r="E163" s="2" t="str">
        <f>IF(AND(E162="",'Kurs-Eingabe'!G169=""),"",IF('Kurs-Eingabe'!G169="",E162,'Kurs-Eingabe'!G169))</f>
        <v/>
      </c>
      <c r="F163" s="2" t="str">
        <f>IF(AND(F162="",'Kurs-Eingabe'!H169=""),"",IF('Kurs-Eingabe'!H169="",F162,'Kurs-Eingabe'!H169))</f>
        <v/>
      </c>
      <c r="G163" s="2" t="str">
        <f>IF(AND(G162="",'Kurs-Eingabe'!I169=""),"",IF('Kurs-Eingabe'!I169="",G162,'Kurs-Eingabe'!I169))</f>
        <v/>
      </c>
      <c r="H163" s="2" t="str">
        <f>IF(AND(H162="",'Kurs-Eingabe'!J169=""),"",IF('Kurs-Eingabe'!J169="",H162,'Kurs-Eingabe'!J169))</f>
        <v/>
      </c>
      <c r="I163" s="2" t="str">
        <f>IF(AND(I162="",'Kurs-Eingabe'!K169=""),"",IF('Kurs-Eingabe'!K169="",I162,'Kurs-Eingabe'!K169))</f>
        <v/>
      </c>
      <c r="J163" s="2" t="str">
        <f>IF(AND(J162="",'Kurs-Eingabe'!L169=""),"",IF('Kurs-Eingabe'!L169="",J162,'Kurs-Eingabe'!L169))</f>
        <v/>
      </c>
      <c r="K163" s="2" t="str">
        <f>IF(AND(K162="",'Kurs-Eingabe'!M169=""),"",IF('Kurs-Eingabe'!M169="",K162,'Kurs-Eingabe'!M169))</f>
        <v/>
      </c>
    </row>
    <row r="164" spans="2:11" x14ac:dyDescent="0.2">
      <c r="B164" s="2">
        <f>IF(AND(B163="",'Kurs-Eingabe'!D170=""),"",IF('Kurs-Eingabe'!D170="",B163,'Kurs-Eingabe'!D170))</f>
        <v>185.98</v>
      </c>
      <c r="C164" s="2">
        <f>IF(AND(C163="",'Kurs-Eingabe'!E170=""),"",IF('Kurs-Eingabe'!E170="",C163,'Kurs-Eingabe'!E170))</f>
        <v>70.38</v>
      </c>
      <c r="D164" s="2" t="str">
        <f>IF(AND(D163="",'Kurs-Eingabe'!F170=""),"",IF('Kurs-Eingabe'!F170="",D163,'Kurs-Eingabe'!F170))</f>
        <v/>
      </c>
      <c r="E164" s="2" t="str">
        <f>IF(AND(E163="",'Kurs-Eingabe'!G170=""),"",IF('Kurs-Eingabe'!G170="",E163,'Kurs-Eingabe'!G170))</f>
        <v/>
      </c>
      <c r="F164" s="2" t="str">
        <f>IF(AND(F163="",'Kurs-Eingabe'!H170=""),"",IF('Kurs-Eingabe'!H170="",F163,'Kurs-Eingabe'!H170))</f>
        <v/>
      </c>
      <c r="G164" s="2" t="str">
        <f>IF(AND(G163="",'Kurs-Eingabe'!I170=""),"",IF('Kurs-Eingabe'!I170="",G163,'Kurs-Eingabe'!I170))</f>
        <v/>
      </c>
      <c r="H164" s="2" t="str">
        <f>IF(AND(H163="",'Kurs-Eingabe'!J170=""),"",IF('Kurs-Eingabe'!J170="",H163,'Kurs-Eingabe'!J170))</f>
        <v/>
      </c>
      <c r="I164" s="2" t="str">
        <f>IF(AND(I163="",'Kurs-Eingabe'!K170=""),"",IF('Kurs-Eingabe'!K170="",I163,'Kurs-Eingabe'!K170))</f>
        <v/>
      </c>
      <c r="J164" s="2" t="str">
        <f>IF(AND(J163="",'Kurs-Eingabe'!L170=""),"",IF('Kurs-Eingabe'!L170="",J163,'Kurs-Eingabe'!L170))</f>
        <v/>
      </c>
      <c r="K164" s="2" t="str">
        <f>IF(AND(K163="",'Kurs-Eingabe'!M170=""),"",IF('Kurs-Eingabe'!M170="",K163,'Kurs-Eingabe'!M170))</f>
        <v/>
      </c>
    </row>
    <row r="165" spans="2:11" x14ac:dyDescent="0.2">
      <c r="B165" s="2">
        <f>IF(AND(B164="",'Kurs-Eingabe'!D171=""),"",IF('Kurs-Eingabe'!D171="",B164,'Kurs-Eingabe'!D171))</f>
        <v>185.98</v>
      </c>
      <c r="C165" s="2">
        <f>IF(AND(C164="",'Kurs-Eingabe'!E171=""),"",IF('Kurs-Eingabe'!E171="",C164,'Kurs-Eingabe'!E171))</f>
        <v>70.38</v>
      </c>
      <c r="D165" s="2" t="str">
        <f>IF(AND(D164="",'Kurs-Eingabe'!F171=""),"",IF('Kurs-Eingabe'!F171="",D164,'Kurs-Eingabe'!F171))</f>
        <v/>
      </c>
      <c r="E165" s="2" t="str">
        <f>IF(AND(E164="",'Kurs-Eingabe'!G171=""),"",IF('Kurs-Eingabe'!G171="",E164,'Kurs-Eingabe'!G171))</f>
        <v/>
      </c>
      <c r="F165" s="2" t="str">
        <f>IF(AND(F164="",'Kurs-Eingabe'!H171=""),"",IF('Kurs-Eingabe'!H171="",F164,'Kurs-Eingabe'!H171))</f>
        <v/>
      </c>
      <c r="G165" s="2" t="str">
        <f>IF(AND(G164="",'Kurs-Eingabe'!I171=""),"",IF('Kurs-Eingabe'!I171="",G164,'Kurs-Eingabe'!I171))</f>
        <v/>
      </c>
      <c r="H165" s="2" t="str">
        <f>IF(AND(H164="",'Kurs-Eingabe'!J171=""),"",IF('Kurs-Eingabe'!J171="",H164,'Kurs-Eingabe'!J171))</f>
        <v/>
      </c>
      <c r="I165" s="2" t="str">
        <f>IF(AND(I164="",'Kurs-Eingabe'!K171=""),"",IF('Kurs-Eingabe'!K171="",I164,'Kurs-Eingabe'!K171))</f>
        <v/>
      </c>
      <c r="J165" s="2" t="str">
        <f>IF(AND(J164="",'Kurs-Eingabe'!L171=""),"",IF('Kurs-Eingabe'!L171="",J164,'Kurs-Eingabe'!L171))</f>
        <v/>
      </c>
      <c r="K165" s="2" t="str">
        <f>IF(AND(K164="",'Kurs-Eingabe'!M171=""),"",IF('Kurs-Eingabe'!M171="",K164,'Kurs-Eingabe'!M171))</f>
        <v/>
      </c>
    </row>
    <row r="166" spans="2:11" x14ac:dyDescent="0.2">
      <c r="B166" s="2">
        <f>IF(AND(B165="",'Kurs-Eingabe'!D172=""),"",IF('Kurs-Eingabe'!D172="",B165,'Kurs-Eingabe'!D172))</f>
        <v>185.98</v>
      </c>
      <c r="C166" s="2">
        <f>IF(AND(C165="",'Kurs-Eingabe'!E172=""),"",IF('Kurs-Eingabe'!E172="",C165,'Kurs-Eingabe'!E172))</f>
        <v>70.38</v>
      </c>
      <c r="D166" s="2" t="str">
        <f>IF(AND(D165="",'Kurs-Eingabe'!F172=""),"",IF('Kurs-Eingabe'!F172="",D165,'Kurs-Eingabe'!F172))</f>
        <v/>
      </c>
      <c r="E166" s="2" t="str">
        <f>IF(AND(E165="",'Kurs-Eingabe'!G172=""),"",IF('Kurs-Eingabe'!G172="",E165,'Kurs-Eingabe'!G172))</f>
        <v/>
      </c>
      <c r="F166" s="2" t="str">
        <f>IF(AND(F165="",'Kurs-Eingabe'!H172=""),"",IF('Kurs-Eingabe'!H172="",F165,'Kurs-Eingabe'!H172))</f>
        <v/>
      </c>
      <c r="G166" s="2" t="str">
        <f>IF(AND(G165="",'Kurs-Eingabe'!I172=""),"",IF('Kurs-Eingabe'!I172="",G165,'Kurs-Eingabe'!I172))</f>
        <v/>
      </c>
      <c r="H166" s="2" t="str">
        <f>IF(AND(H165="",'Kurs-Eingabe'!J172=""),"",IF('Kurs-Eingabe'!J172="",H165,'Kurs-Eingabe'!J172))</f>
        <v/>
      </c>
      <c r="I166" s="2" t="str">
        <f>IF(AND(I165="",'Kurs-Eingabe'!K172=""),"",IF('Kurs-Eingabe'!K172="",I165,'Kurs-Eingabe'!K172))</f>
        <v/>
      </c>
      <c r="J166" s="2" t="str">
        <f>IF(AND(J165="",'Kurs-Eingabe'!L172=""),"",IF('Kurs-Eingabe'!L172="",J165,'Kurs-Eingabe'!L172))</f>
        <v/>
      </c>
      <c r="K166" s="2" t="str">
        <f>IF(AND(K165="",'Kurs-Eingabe'!M172=""),"",IF('Kurs-Eingabe'!M172="",K165,'Kurs-Eingabe'!M172))</f>
        <v/>
      </c>
    </row>
    <row r="167" spans="2:11" x14ac:dyDescent="0.2">
      <c r="B167" s="2">
        <f>IF(AND(B166="",'Kurs-Eingabe'!D173=""),"",IF('Kurs-Eingabe'!D173="",B166,'Kurs-Eingabe'!D173))</f>
        <v>185.98</v>
      </c>
      <c r="C167" s="2">
        <f>IF(AND(C166="",'Kurs-Eingabe'!E173=""),"",IF('Kurs-Eingabe'!E173="",C166,'Kurs-Eingabe'!E173))</f>
        <v>70.38</v>
      </c>
      <c r="D167" s="2" t="str">
        <f>IF(AND(D166="",'Kurs-Eingabe'!F173=""),"",IF('Kurs-Eingabe'!F173="",D166,'Kurs-Eingabe'!F173))</f>
        <v/>
      </c>
      <c r="E167" s="2" t="str">
        <f>IF(AND(E166="",'Kurs-Eingabe'!G173=""),"",IF('Kurs-Eingabe'!G173="",E166,'Kurs-Eingabe'!G173))</f>
        <v/>
      </c>
      <c r="F167" s="2" t="str">
        <f>IF(AND(F166="",'Kurs-Eingabe'!H173=""),"",IF('Kurs-Eingabe'!H173="",F166,'Kurs-Eingabe'!H173))</f>
        <v/>
      </c>
      <c r="G167" s="2" t="str">
        <f>IF(AND(G166="",'Kurs-Eingabe'!I173=""),"",IF('Kurs-Eingabe'!I173="",G166,'Kurs-Eingabe'!I173))</f>
        <v/>
      </c>
      <c r="H167" s="2" t="str">
        <f>IF(AND(H166="",'Kurs-Eingabe'!J173=""),"",IF('Kurs-Eingabe'!J173="",H166,'Kurs-Eingabe'!J173))</f>
        <v/>
      </c>
      <c r="I167" s="2" t="str">
        <f>IF(AND(I166="",'Kurs-Eingabe'!K173=""),"",IF('Kurs-Eingabe'!K173="",I166,'Kurs-Eingabe'!K173))</f>
        <v/>
      </c>
      <c r="J167" s="2" t="str">
        <f>IF(AND(J166="",'Kurs-Eingabe'!L173=""),"",IF('Kurs-Eingabe'!L173="",J166,'Kurs-Eingabe'!L173))</f>
        <v/>
      </c>
      <c r="K167" s="2" t="str">
        <f>IF(AND(K166="",'Kurs-Eingabe'!M173=""),"",IF('Kurs-Eingabe'!M173="",K166,'Kurs-Eingabe'!M173))</f>
        <v/>
      </c>
    </row>
    <row r="168" spans="2:11" x14ac:dyDescent="0.2">
      <c r="B168" s="2">
        <f>IF(AND(B167="",'Kurs-Eingabe'!D174=""),"",IF('Kurs-Eingabe'!D174="",B167,'Kurs-Eingabe'!D174))</f>
        <v>185.98</v>
      </c>
      <c r="C168" s="2">
        <f>IF(AND(C167="",'Kurs-Eingabe'!E174=""),"",IF('Kurs-Eingabe'!E174="",C167,'Kurs-Eingabe'!E174))</f>
        <v>70.38</v>
      </c>
      <c r="D168" s="2" t="str">
        <f>IF(AND(D167="",'Kurs-Eingabe'!F174=""),"",IF('Kurs-Eingabe'!F174="",D167,'Kurs-Eingabe'!F174))</f>
        <v/>
      </c>
      <c r="E168" s="2" t="str">
        <f>IF(AND(E167="",'Kurs-Eingabe'!G174=""),"",IF('Kurs-Eingabe'!G174="",E167,'Kurs-Eingabe'!G174))</f>
        <v/>
      </c>
      <c r="F168" s="2" t="str">
        <f>IF(AND(F167="",'Kurs-Eingabe'!H174=""),"",IF('Kurs-Eingabe'!H174="",F167,'Kurs-Eingabe'!H174))</f>
        <v/>
      </c>
      <c r="G168" s="2" t="str">
        <f>IF(AND(G167="",'Kurs-Eingabe'!I174=""),"",IF('Kurs-Eingabe'!I174="",G167,'Kurs-Eingabe'!I174))</f>
        <v/>
      </c>
      <c r="H168" s="2" t="str">
        <f>IF(AND(H167="",'Kurs-Eingabe'!J174=""),"",IF('Kurs-Eingabe'!J174="",H167,'Kurs-Eingabe'!J174))</f>
        <v/>
      </c>
      <c r="I168" s="2" t="str">
        <f>IF(AND(I167="",'Kurs-Eingabe'!K174=""),"",IF('Kurs-Eingabe'!K174="",I167,'Kurs-Eingabe'!K174))</f>
        <v/>
      </c>
      <c r="J168" s="2" t="str">
        <f>IF(AND(J167="",'Kurs-Eingabe'!L174=""),"",IF('Kurs-Eingabe'!L174="",J167,'Kurs-Eingabe'!L174))</f>
        <v/>
      </c>
      <c r="K168" s="2" t="str">
        <f>IF(AND(K167="",'Kurs-Eingabe'!M174=""),"",IF('Kurs-Eingabe'!M174="",K167,'Kurs-Eingabe'!M174))</f>
        <v/>
      </c>
    </row>
    <row r="169" spans="2:11" x14ac:dyDescent="0.2">
      <c r="B169" s="2">
        <f>IF(AND(B168="",'Kurs-Eingabe'!D175=""),"",IF('Kurs-Eingabe'!D175="",B168,'Kurs-Eingabe'!D175))</f>
        <v>185.98</v>
      </c>
      <c r="C169" s="2">
        <f>IF(AND(C168="",'Kurs-Eingabe'!E175=""),"",IF('Kurs-Eingabe'!E175="",C168,'Kurs-Eingabe'!E175))</f>
        <v>70.38</v>
      </c>
      <c r="D169" s="2" t="str">
        <f>IF(AND(D168="",'Kurs-Eingabe'!F175=""),"",IF('Kurs-Eingabe'!F175="",D168,'Kurs-Eingabe'!F175))</f>
        <v/>
      </c>
      <c r="E169" s="2" t="str">
        <f>IF(AND(E168="",'Kurs-Eingabe'!G175=""),"",IF('Kurs-Eingabe'!G175="",E168,'Kurs-Eingabe'!G175))</f>
        <v/>
      </c>
      <c r="F169" s="2" t="str">
        <f>IF(AND(F168="",'Kurs-Eingabe'!H175=""),"",IF('Kurs-Eingabe'!H175="",F168,'Kurs-Eingabe'!H175))</f>
        <v/>
      </c>
      <c r="G169" s="2" t="str">
        <f>IF(AND(G168="",'Kurs-Eingabe'!I175=""),"",IF('Kurs-Eingabe'!I175="",G168,'Kurs-Eingabe'!I175))</f>
        <v/>
      </c>
      <c r="H169" s="2" t="str">
        <f>IF(AND(H168="",'Kurs-Eingabe'!J175=""),"",IF('Kurs-Eingabe'!J175="",H168,'Kurs-Eingabe'!J175))</f>
        <v/>
      </c>
      <c r="I169" s="2" t="str">
        <f>IF(AND(I168="",'Kurs-Eingabe'!K175=""),"",IF('Kurs-Eingabe'!K175="",I168,'Kurs-Eingabe'!K175))</f>
        <v/>
      </c>
      <c r="J169" s="2" t="str">
        <f>IF(AND(J168="",'Kurs-Eingabe'!L175=""),"",IF('Kurs-Eingabe'!L175="",J168,'Kurs-Eingabe'!L175))</f>
        <v/>
      </c>
      <c r="K169" s="2" t="str">
        <f>IF(AND(K168="",'Kurs-Eingabe'!M175=""),"",IF('Kurs-Eingabe'!M175="",K168,'Kurs-Eingabe'!M175))</f>
        <v/>
      </c>
    </row>
    <row r="170" spans="2:11" x14ac:dyDescent="0.2">
      <c r="B170" s="2">
        <f>IF(AND(B169="",'Kurs-Eingabe'!D176=""),"",IF('Kurs-Eingabe'!D176="",B169,'Kurs-Eingabe'!D176))</f>
        <v>185.98</v>
      </c>
      <c r="C170" s="2">
        <f>IF(AND(C169="",'Kurs-Eingabe'!E176=""),"",IF('Kurs-Eingabe'!E176="",C169,'Kurs-Eingabe'!E176))</f>
        <v>70.38</v>
      </c>
      <c r="D170" s="2" t="str">
        <f>IF(AND(D169="",'Kurs-Eingabe'!F176=""),"",IF('Kurs-Eingabe'!F176="",D169,'Kurs-Eingabe'!F176))</f>
        <v/>
      </c>
      <c r="E170" s="2" t="str">
        <f>IF(AND(E169="",'Kurs-Eingabe'!G176=""),"",IF('Kurs-Eingabe'!G176="",E169,'Kurs-Eingabe'!G176))</f>
        <v/>
      </c>
      <c r="F170" s="2" t="str">
        <f>IF(AND(F169="",'Kurs-Eingabe'!H176=""),"",IF('Kurs-Eingabe'!H176="",F169,'Kurs-Eingabe'!H176))</f>
        <v/>
      </c>
      <c r="G170" s="2" t="str">
        <f>IF(AND(G169="",'Kurs-Eingabe'!I176=""),"",IF('Kurs-Eingabe'!I176="",G169,'Kurs-Eingabe'!I176))</f>
        <v/>
      </c>
      <c r="H170" s="2" t="str">
        <f>IF(AND(H169="",'Kurs-Eingabe'!J176=""),"",IF('Kurs-Eingabe'!J176="",H169,'Kurs-Eingabe'!J176))</f>
        <v/>
      </c>
      <c r="I170" s="2" t="str">
        <f>IF(AND(I169="",'Kurs-Eingabe'!K176=""),"",IF('Kurs-Eingabe'!K176="",I169,'Kurs-Eingabe'!K176))</f>
        <v/>
      </c>
      <c r="J170" s="2" t="str">
        <f>IF(AND(J169="",'Kurs-Eingabe'!L176=""),"",IF('Kurs-Eingabe'!L176="",J169,'Kurs-Eingabe'!L176))</f>
        <v/>
      </c>
      <c r="K170" s="2" t="str">
        <f>IF(AND(K169="",'Kurs-Eingabe'!M176=""),"",IF('Kurs-Eingabe'!M176="",K169,'Kurs-Eingabe'!M176))</f>
        <v/>
      </c>
    </row>
    <row r="171" spans="2:11" x14ac:dyDescent="0.2">
      <c r="B171" s="2">
        <f>IF(AND(B170="",'Kurs-Eingabe'!D177=""),"",IF('Kurs-Eingabe'!D177="",B170,'Kurs-Eingabe'!D177))</f>
        <v>185.98</v>
      </c>
      <c r="C171" s="2">
        <f>IF(AND(C170="",'Kurs-Eingabe'!E177=""),"",IF('Kurs-Eingabe'!E177="",C170,'Kurs-Eingabe'!E177))</f>
        <v>70.38</v>
      </c>
      <c r="D171" s="2" t="str">
        <f>IF(AND(D170="",'Kurs-Eingabe'!F177=""),"",IF('Kurs-Eingabe'!F177="",D170,'Kurs-Eingabe'!F177))</f>
        <v/>
      </c>
      <c r="E171" s="2" t="str">
        <f>IF(AND(E170="",'Kurs-Eingabe'!G177=""),"",IF('Kurs-Eingabe'!G177="",E170,'Kurs-Eingabe'!G177))</f>
        <v/>
      </c>
      <c r="F171" s="2" t="str">
        <f>IF(AND(F170="",'Kurs-Eingabe'!H177=""),"",IF('Kurs-Eingabe'!H177="",F170,'Kurs-Eingabe'!H177))</f>
        <v/>
      </c>
      <c r="G171" s="2" t="str">
        <f>IF(AND(G170="",'Kurs-Eingabe'!I177=""),"",IF('Kurs-Eingabe'!I177="",G170,'Kurs-Eingabe'!I177))</f>
        <v/>
      </c>
      <c r="H171" s="2" t="str">
        <f>IF(AND(H170="",'Kurs-Eingabe'!J177=""),"",IF('Kurs-Eingabe'!J177="",H170,'Kurs-Eingabe'!J177))</f>
        <v/>
      </c>
      <c r="I171" s="2" t="str">
        <f>IF(AND(I170="",'Kurs-Eingabe'!K177=""),"",IF('Kurs-Eingabe'!K177="",I170,'Kurs-Eingabe'!K177))</f>
        <v/>
      </c>
      <c r="J171" s="2" t="str">
        <f>IF(AND(J170="",'Kurs-Eingabe'!L177=""),"",IF('Kurs-Eingabe'!L177="",J170,'Kurs-Eingabe'!L177))</f>
        <v/>
      </c>
      <c r="K171" s="2" t="str">
        <f>IF(AND(K170="",'Kurs-Eingabe'!M177=""),"",IF('Kurs-Eingabe'!M177="",K170,'Kurs-Eingabe'!M177))</f>
        <v/>
      </c>
    </row>
    <row r="172" spans="2:11" x14ac:dyDescent="0.2">
      <c r="B172" s="2">
        <f>IF(AND(B171="",'Kurs-Eingabe'!D178=""),"",IF('Kurs-Eingabe'!D178="",B171,'Kurs-Eingabe'!D178))</f>
        <v>185.98</v>
      </c>
      <c r="C172" s="2">
        <f>IF(AND(C171="",'Kurs-Eingabe'!E178=""),"",IF('Kurs-Eingabe'!E178="",C171,'Kurs-Eingabe'!E178))</f>
        <v>70.38</v>
      </c>
      <c r="D172" s="2" t="str">
        <f>IF(AND(D171="",'Kurs-Eingabe'!F178=""),"",IF('Kurs-Eingabe'!F178="",D171,'Kurs-Eingabe'!F178))</f>
        <v/>
      </c>
      <c r="E172" s="2" t="str">
        <f>IF(AND(E171="",'Kurs-Eingabe'!G178=""),"",IF('Kurs-Eingabe'!G178="",E171,'Kurs-Eingabe'!G178))</f>
        <v/>
      </c>
      <c r="F172" s="2" t="str">
        <f>IF(AND(F171="",'Kurs-Eingabe'!H178=""),"",IF('Kurs-Eingabe'!H178="",F171,'Kurs-Eingabe'!H178))</f>
        <v/>
      </c>
      <c r="G172" s="2" t="str">
        <f>IF(AND(G171="",'Kurs-Eingabe'!I178=""),"",IF('Kurs-Eingabe'!I178="",G171,'Kurs-Eingabe'!I178))</f>
        <v/>
      </c>
      <c r="H172" s="2" t="str">
        <f>IF(AND(H171="",'Kurs-Eingabe'!J178=""),"",IF('Kurs-Eingabe'!J178="",H171,'Kurs-Eingabe'!J178))</f>
        <v/>
      </c>
      <c r="I172" s="2" t="str">
        <f>IF(AND(I171="",'Kurs-Eingabe'!K178=""),"",IF('Kurs-Eingabe'!K178="",I171,'Kurs-Eingabe'!K178))</f>
        <v/>
      </c>
      <c r="J172" s="2" t="str">
        <f>IF(AND(J171="",'Kurs-Eingabe'!L178=""),"",IF('Kurs-Eingabe'!L178="",J171,'Kurs-Eingabe'!L178))</f>
        <v/>
      </c>
      <c r="K172" s="2" t="str">
        <f>IF(AND(K171="",'Kurs-Eingabe'!M178=""),"",IF('Kurs-Eingabe'!M178="",K171,'Kurs-Eingabe'!M178))</f>
        <v/>
      </c>
    </row>
    <row r="173" spans="2:11" x14ac:dyDescent="0.2">
      <c r="B173" s="2">
        <f>IF(AND(B172="",'Kurs-Eingabe'!D179=""),"",IF('Kurs-Eingabe'!D179="",B172,'Kurs-Eingabe'!D179))</f>
        <v>185.98</v>
      </c>
      <c r="C173" s="2">
        <f>IF(AND(C172="",'Kurs-Eingabe'!E179=""),"",IF('Kurs-Eingabe'!E179="",C172,'Kurs-Eingabe'!E179))</f>
        <v>70.38</v>
      </c>
      <c r="D173" s="2" t="str">
        <f>IF(AND(D172="",'Kurs-Eingabe'!F179=""),"",IF('Kurs-Eingabe'!F179="",D172,'Kurs-Eingabe'!F179))</f>
        <v/>
      </c>
      <c r="E173" s="2" t="str">
        <f>IF(AND(E172="",'Kurs-Eingabe'!G179=""),"",IF('Kurs-Eingabe'!G179="",E172,'Kurs-Eingabe'!G179))</f>
        <v/>
      </c>
      <c r="F173" s="2" t="str">
        <f>IF(AND(F172="",'Kurs-Eingabe'!H179=""),"",IF('Kurs-Eingabe'!H179="",F172,'Kurs-Eingabe'!H179))</f>
        <v/>
      </c>
      <c r="G173" s="2" t="str">
        <f>IF(AND(G172="",'Kurs-Eingabe'!I179=""),"",IF('Kurs-Eingabe'!I179="",G172,'Kurs-Eingabe'!I179))</f>
        <v/>
      </c>
      <c r="H173" s="2" t="str">
        <f>IF(AND(H172="",'Kurs-Eingabe'!J179=""),"",IF('Kurs-Eingabe'!J179="",H172,'Kurs-Eingabe'!J179))</f>
        <v/>
      </c>
      <c r="I173" s="2" t="str">
        <f>IF(AND(I172="",'Kurs-Eingabe'!K179=""),"",IF('Kurs-Eingabe'!K179="",I172,'Kurs-Eingabe'!K179))</f>
        <v/>
      </c>
      <c r="J173" s="2" t="str">
        <f>IF(AND(J172="",'Kurs-Eingabe'!L179=""),"",IF('Kurs-Eingabe'!L179="",J172,'Kurs-Eingabe'!L179))</f>
        <v/>
      </c>
      <c r="K173" s="2" t="str">
        <f>IF(AND(K172="",'Kurs-Eingabe'!M179=""),"",IF('Kurs-Eingabe'!M179="",K172,'Kurs-Eingabe'!M179))</f>
        <v/>
      </c>
    </row>
    <row r="174" spans="2:11" x14ac:dyDescent="0.2">
      <c r="B174" s="2">
        <f>IF(AND(B173="",'Kurs-Eingabe'!D180=""),"",IF('Kurs-Eingabe'!D180="",B173,'Kurs-Eingabe'!D180))</f>
        <v>185.98</v>
      </c>
      <c r="C174" s="2">
        <f>IF(AND(C173="",'Kurs-Eingabe'!E180=""),"",IF('Kurs-Eingabe'!E180="",C173,'Kurs-Eingabe'!E180))</f>
        <v>70.38</v>
      </c>
      <c r="D174" s="2" t="str">
        <f>IF(AND(D173="",'Kurs-Eingabe'!F180=""),"",IF('Kurs-Eingabe'!F180="",D173,'Kurs-Eingabe'!F180))</f>
        <v/>
      </c>
      <c r="E174" s="2" t="str">
        <f>IF(AND(E173="",'Kurs-Eingabe'!G180=""),"",IF('Kurs-Eingabe'!G180="",E173,'Kurs-Eingabe'!G180))</f>
        <v/>
      </c>
      <c r="F174" s="2" t="str">
        <f>IF(AND(F173="",'Kurs-Eingabe'!H180=""),"",IF('Kurs-Eingabe'!H180="",F173,'Kurs-Eingabe'!H180))</f>
        <v/>
      </c>
      <c r="G174" s="2" t="str">
        <f>IF(AND(G173="",'Kurs-Eingabe'!I180=""),"",IF('Kurs-Eingabe'!I180="",G173,'Kurs-Eingabe'!I180))</f>
        <v/>
      </c>
      <c r="H174" s="2" t="str">
        <f>IF(AND(H173="",'Kurs-Eingabe'!J180=""),"",IF('Kurs-Eingabe'!J180="",H173,'Kurs-Eingabe'!J180))</f>
        <v/>
      </c>
      <c r="I174" s="2" t="str">
        <f>IF(AND(I173="",'Kurs-Eingabe'!K180=""),"",IF('Kurs-Eingabe'!K180="",I173,'Kurs-Eingabe'!K180))</f>
        <v/>
      </c>
      <c r="J174" s="2" t="str">
        <f>IF(AND(J173="",'Kurs-Eingabe'!L180=""),"",IF('Kurs-Eingabe'!L180="",J173,'Kurs-Eingabe'!L180))</f>
        <v/>
      </c>
      <c r="K174" s="2" t="str">
        <f>IF(AND(K173="",'Kurs-Eingabe'!M180=""),"",IF('Kurs-Eingabe'!M180="",K173,'Kurs-Eingabe'!M180))</f>
        <v/>
      </c>
    </row>
    <row r="175" spans="2:11" x14ac:dyDescent="0.2">
      <c r="B175" s="2">
        <f>IF(AND(B174="",'Kurs-Eingabe'!D181=""),"",IF('Kurs-Eingabe'!D181="",B174,'Kurs-Eingabe'!D181))</f>
        <v>185.98</v>
      </c>
      <c r="C175" s="2">
        <f>IF(AND(C174="",'Kurs-Eingabe'!E181=""),"",IF('Kurs-Eingabe'!E181="",C174,'Kurs-Eingabe'!E181))</f>
        <v>70.38</v>
      </c>
      <c r="D175" s="2" t="str">
        <f>IF(AND(D174="",'Kurs-Eingabe'!F181=""),"",IF('Kurs-Eingabe'!F181="",D174,'Kurs-Eingabe'!F181))</f>
        <v/>
      </c>
      <c r="E175" s="2" t="str">
        <f>IF(AND(E174="",'Kurs-Eingabe'!G181=""),"",IF('Kurs-Eingabe'!G181="",E174,'Kurs-Eingabe'!G181))</f>
        <v/>
      </c>
      <c r="F175" s="2" t="str">
        <f>IF(AND(F174="",'Kurs-Eingabe'!H181=""),"",IF('Kurs-Eingabe'!H181="",F174,'Kurs-Eingabe'!H181))</f>
        <v/>
      </c>
      <c r="G175" s="2" t="str">
        <f>IF(AND(G174="",'Kurs-Eingabe'!I181=""),"",IF('Kurs-Eingabe'!I181="",G174,'Kurs-Eingabe'!I181))</f>
        <v/>
      </c>
      <c r="H175" s="2" t="str">
        <f>IF(AND(H174="",'Kurs-Eingabe'!J181=""),"",IF('Kurs-Eingabe'!J181="",H174,'Kurs-Eingabe'!J181))</f>
        <v/>
      </c>
      <c r="I175" s="2" t="str">
        <f>IF(AND(I174="",'Kurs-Eingabe'!K181=""),"",IF('Kurs-Eingabe'!K181="",I174,'Kurs-Eingabe'!K181))</f>
        <v/>
      </c>
      <c r="J175" s="2" t="str">
        <f>IF(AND(J174="",'Kurs-Eingabe'!L181=""),"",IF('Kurs-Eingabe'!L181="",J174,'Kurs-Eingabe'!L181))</f>
        <v/>
      </c>
      <c r="K175" s="2" t="str">
        <f>IF(AND(K174="",'Kurs-Eingabe'!M181=""),"",IF('Kurs-Eingabe'!M181="",K174,'Kurs-Eingabe'!M181))</f>
        <v/>
      </c>
    </row>
    <row r="176" spans="2:11" x14ac:dyDescent="0.2">
      <c r="B176" s="2">
        <f>IF(AND(B175="",'Kurs-Eingabe'!D182=""),"",IF('Kurs-Eingabe'!D182="",B175,'Kurs-Eingabe'!D182))</f>
        <v>185.98</v>
      </c>
      <c r="C176" s="2">
        <f>IF(AND(C175="",'Kurs-Eingabe'!E182=""),"",IF('Kurs-Eingabe'!E182="",C175,'Kurs-Eingabe'!E182))</f>
        <v>70.38</v>
      </c>
      <c r="D176" s="2" t="str">
        <f>IF(AND(D175="",'Kurs-Eingabe'!F182=""),"",IF('Kurs-Eingabe'!F182="",D175,'Kurs-Eingabe'!F182))</f>
        <v/>
      </c>
      <c r="E176" s="2" t="str">
        <f>IF(AND(E175="",'Kurs-Eingabe'!G182=""),"",IF('Kurs-Eingabe'!G182="",E175,'Kurs-Eingabe'!G182))</f>
        <v/>
      </c>
      <c r="F176" s="2" t="str">
        <f>IF(AND(F175="",'Kurs-Eingabe'!H182=""),"",IF('Kurs-Eingabe'!H182="",F175,'Kurs-Eingabe'!H182))</f>
        <v/>
      </c>
      <c r="G176" s="2" t="str">
        <f>IF(AND(G175="",'Kurs-Eingabe'!I182=""),"",IF('Kurs-Eingabe'!I182="",G175,'Kurs-Eingabe'!I182))</f>
        <v/>
      </c>
      <c r="H176" s="2" t="str">
        <f>IF(AND(H175="",'Kurs-Eingabe'!J182=""),"",IF('Kurs-Eingabe'!J182="",H175,'Kurs-Eingabe'!J182))</f>
        <v/>
      </c>
      <c r="I176" s="2" t="str">
        <f>IF(AND(I175="",'Kurs-Eingabe'!K182=""),"",IF('Kurs-Eingabe'!K182="",I175,'Kurs-Eingabe'!K182))</f>
        <v/>
      </c>
      <c r="J176" s="2" t="str">
        <f>IF(AND(J175="",'Kurs-Eingabe'!L182=""),"",IF('Kurs-Eingabe'!L182="",J175,'Kurs-Eingabe'!L182))</f>
        <v/>
      </c>
      <c r="K176" s="2" t="str">
        <f>IF(AND(K175="",'Kurs-Eingabe'!M182=""),"",IF('Kurs-Eingabe'!M182="",K175,'Kurs-Eingabe'!M182))</f>
        <v/>
      </c>
    </row>
    <row r="177" spans="2:11" x14ac:dyDescent="0.2">
      <c r="B177" s="2">
        <f>IF(AND(B176="",'Kurs-Eingabe'!D183=""),"",IF('Kurs-Eingabe'!D183="",B176,'Kurs-Eingabe'!D183))</f>
        <v>185.98</v>
      </c>
      <c r="C177" s="2">
        <f>IF(AND(C176="",'Kurs-Eingabe'!E183=""),"",IF('Kurs-Eingabe'!E183="",C176,'Kurs-Eingabe'!E183))</f>
        <v>70.38</v>
      </c>
      <c r="D177" s="2" t="str">
        <f>IF(AND(D176="",'Kurs-Eingabe'!F183=""),"",IF('Kurs-Eingabe'!F183="",D176,'Kurs-Eingabe'!F183))</f>
        <v/>
      </c>
      <c r="E177" s="2" t="str">
        <f>IF(AND(E176="",'Kurs-Eingabe'!G183=""),"",IF('Kurs-Eingabe'!G183="",E176,'Kurs-Eingabe'!G183))</f>
        <v/>
      </c>
      <c r="F177" s="2" t="str">
        <f>IF(AND(F176="",'Kurs-Eingabe'!H183=""),"",IF('Kurs-Eingabe'!H183="",F176,'Kurs-Eingabe'!H183))</f>
        <v/>
      </c>
      <c r="G177" s="2" t="str">
        <f>IF(AND(G176="",'Kurs-Eingabe'!I183=""),"",IF('Kurs-Eingabe'!I183="",G176,'Kurs-Eingabe'!I183))</f>
        <v/>
      </c>
      <c r="H177" s="2" t="str">
        <f>IF(AND(H176="",'Kurs-Eingabe'!J183=""),"",IF('Kurs-Eingabe'!J183="",H176,'Kurs-Eingabe'!J183))</f>
        <v/>
      </c>
      <c r="I177" s="2" t="str">
        <f>IF(AND(I176="",'Kurs-Eingabe'!K183=""),"",IF('Kurs-Eingabe'!K183="",I176,'Kurs-Eingabe'!K183))</f>
        <v/>
      </c>
      <c r="J177" s="2" t="str">
        <f>IF(AND(J176="",'Kurs-Eingabe'!L183=""),"",IF('Kurs-Eingabe'!L183="",J176,'Kurs-Eingabe'!L183))</f>
        <v/>
      </c>
      <c r="K177" s="2" t="str">
        <f>IF(AND(K176="",'Kurs-Eingabe'!M183=""),"",IF('Kurs-Eingabe'!M183="",K176,'Kurs-Eingabe'!M183))</f>
        <v/>
      </c>
    </row>
    <row r="178" spans="2:11" x14ac:dyDescent="0.2">
      <c r="B178" s="2">
        <f>IF(AND(B177="",'Kurs-Eingabe'!D184=""),"",IF('Kurs-Eingabe'!D184="",B177,'Kurs-Eingabe'!D184))</f>
        <v>185.98</v>
      </c>
      <c r="C178" s="2">
        <f>IF(AND(C177="",'Kurs-Eingabe'!E184=""),"",IF('Kurs-Eingabe'!E184="",C177,'Kurs-Eingabe'!E184))</f>
        <v>70.38</v>
      </c>
      <c r="D178" s="2" t="str">
        <f>IF(AND(D177="",'Kurs-Eingabe'!F184=""),"",IF('Kurs-Eingabe'!F184="",D177,'Kurs-Eingabe'!F184))</f>
        <v/>
      </c>
      <c r="E178" s="2" t="str">
        <f>IF(AND(E177="",'Kurs-Eingabe'!G184=""),"",IF('Kurs-Eingabe'!G184="",E177,'Kurs-Eingabe'!G184))</f>
        <v/>
      </c>
      <c r="F178" s="2" t="str">
        <f>IF(AND(F177="",'Kurs-Eingabe'!H184=""),"",IF('Kurs-Eingabe'!H184="",F177,'Kurs-Eingabe'!H184))</f>
        <v/>
      </c>
      <c r="G178" s="2" t="str">
        <f>IF(AND(G177="",'Kurs-Eingabe'!I184=""),"",IF('Kurs-Eingabe'!I184="",G177,'Kurs-Eingabe'!I184))</f>
        <v/>
      </c>
      <c r="H178" s="2" t="str">
        <f>IF(AND(H177="",'Kurs-Eingabe'!J184=""),"",IF('Kurs-Eingabe'!J184="",H177,'Kurs-Eingabe'!J184))</f>
        <v/>
      </c>
      <c r="I178" s="2" t="str">
        <f>IF(AND(I177="",'Kurs-Eingabe'!K184=""),"",IF('Kurs-Eingabe'!K184="",I177,'Kurs-Eingabe'!K184))</f>
        <v/>
      </c>
      <c r="J178" s="2" t="str">
        <f>IF(AND(J177="",'Kurs-Eingabe'!L184=""),"",IF('Kurs-Eingabe'!L184="",J177,'Kurs-Eingabe'!L184))</f>
        <v/>
      </c>
      <c r="K178" s="2" t="str">
        <f>IF(AND(K177="",'Kurs-Eingabe'!M184=""),"",IF('Kurs-Eingabe'!M184="",K177,'Kurs-Eingabe'!M184))</f>
        <v/>
      </c>
    </row>
    <row r="179" spans="2:11" x14ac:dyDescent="0.2">
      <c r="B179" s="2">
        <f>IF(AND(B178="",'Kurs-Eingabe'!D185=""),"",IF('Kurs-Eingabe'!D185="",B178,'Kurs-Eingabe'!D185))</f>
        <v>185.98</v>
      </c>
      <c r="C179" s="2">
        <f>IF(AND(C178="",'Kurs-Eingabe'!E185=""),"",IF('Kurs-Eingabe'!E185="",C178,'Kurs-Eingabe'!E185))</f>
        <v>70.38</v>
      </c>
      <c r="D179" s="2" t="str">
        <f>IF(AND(D178="",'Kurs-Eingabe'!F185=""),"",IF('Kurs-Eingabe'!F185="",D178,'Kurs-Eingabe'!F185))</f>
        <v/>
      </c>
      <c r="E179" s="2" t="str">
        <f>IF(AND(E178="",'Kurs-Eingabe'!G185=""),"",IF('Kurs-Eingabe'!G185="",E178,'Kurs-Eingabe'!G185))</f>
        <v/>
      </c>
      <c r="F179" s="2" t="str">
        <f>IF(AND(F178="",'Kurs-Eingabe'!H185=""),"",IF('Kurs-Eingabe'!H185="",F178,'Kurs-Eingabe'!H185))</f>
        <v/>
      </c>
      <c r="G179" s="2" t="str">
        <f>IF(AND(G178="",'Kurs-Eingabe'!I185=""),"",IF('Kurs-Eingabe'!I185="",G178,'Kurs-Eingabe'!I185))</f>
        <v/>
      </c>
      <c r="H179" s="2" t="str">
        <f>IF(AND(H178="",'Kurs-Eingabe'!J185=""),"",IF('Kurs-Eingabe'!J185="",H178,'Kurs-Eingabe'!J185))</f>
        <v/>
      </c>
      <c r="I179" s="2" t="str">
        <f>IF(AND(I178="",'Kurs-Eingabe'!K185=""),"",IF('Kurs-Eingabe'!K185="",I178,'Kurs-Eingabe'!K185))</f>
        <v/>
      </c>
      <c r="J179" s="2" t="str">
        <f>IF(AND(J178="",'Kurs-Eingabe'!L185=""),"",IF('Kurs-Eingabe'!L185="",J178,'Kurs-Eingabe'!L185))</f>
        <v/>
      </c>
      <c r="K179" s="2" t="str">
        <f>IF(AND(K178="",'Kurs-Eingabe'!M185=""),"",IF('Kurs-Eingabe'!M185="",K178,'Kurs-Eingabe'!M185))</f>
        <v/>
      </c>
    </row>
    <row r="180" spans="2:11" x14ac:dyDescent="0.2">
      <c r="B180" s="2">
        <f>IF(AND(B179="",'Kurs-Eingabe'!D186=""),"",IF('Kurs-Eingabe'!D186="",B179,'Kurs-Eingabe'!D186))</f>
        <v>185.98</v>
      </c>
      <c r="C180" s="2">
        <f>IF(AND(C179="",'Kurs-Eingabe'!E186=""),"",IF('Kurs-Eingabe'!E186="",C179,'Kurs-Eingabe'!E186))</f>
        <v>70.38</v>
      </c>
      <c r="D180" s="2" t="str">
        <f>IF(AND(D179="",'Kurs-Eingabe'!F186=""),"",IF('Kurs-Eingabe'!F186="",D179,'Kurs-Eingabe'!F186))</f>
        <v/>
      </c>
      <c r="E180" s="2" t="str">
        <f>IF(AND(E179="",'Kurs-Eingabe'!G186=""),"",IF('Kurs-Eingabe'!G186="",E179,'Kurs-Eingabe'!G186))</f>
        <v/>
      </c>
      <c r="F180" s="2" t="str">
        <f>IF(AND(F179="",'Kurs-Eingabe'!H186=""),"",IF('Kurs-Eingabe'!H186="",F179,'Kurs-Eingabe'!H186))</f>
        <v/>
      </c>
      <c r="G180" s="2" t="str">
        <f>IF(AND(G179="",'Kurs-Eingabe'!I186=""),"",IF('Kurs-Eingabe'!I186="",G179,'Kurs-Eingabe'!I186))</f>
        <v/>
      </c>
      <c r="H180" s="2" t="str">
        <f>IF(AND(H179="",'Kurs-Eingabe'!J186=""),"",IF('Kurs-Eingabe'!J186="",H179,'Kurs-Eingabe'!J186))</f>
        <v/>
      </c>
      <c r="I180" s="2" t="str">
        <f>IF(AND(I179="",'Kurs-Eingabe'!K186=""),"",IF('Kurs-Eingabe'!K186="",I179,'Kurs-Eingabe'!K186))</f>
        <v/>
      </c>
      <c r="J180" s="2" t="str">
        <f>IF(AND(J179="",'Kurs-Eingabe'!L186=""),"",IF('Kurs-Eingabe'!L186="",J179,'Kurs-Eingabe'!L186))</f>
        <v/>
      </c>
      <c r="K180" s="2" t="str">
        <f>IF(AND(K179="",'Kurs-Eingabe'!M186=""),"",IF('Kurs-Eingabe'!M186="",K179,'Kurs-Eingabe'!M186))</f>
        <v/>
      </c>
    </row>
    <row r="181" spans="2:11" x14ac:dyDescent="0.2">
      <c r="B181" s="2">
        <f>IF(AND(B180="",'Kurs-Eingabe'!D187=""),"",IF('Kurs-Eingabe'!D187="",B180,'Kurs-Eingabe'!D187))</f>
        <v>185.98</v>
      </c>
      <c r="C181" s="2">
        <f>IF(AND(C180="",'Kurs-Eingabe'!E187=""),"",IF('Kurs-Eingabe'!E187="",C180,'Kurs-Eingabe'!E187))</f>
        <v>70.38</v>
      </c>
      <c r="D181" s="2" t="str">
        <f>IF(AND(D180="",'Kurs-Eingabe'!F187=""),"",IF('Kurs-Eingabe'!F187="",D180,'Kurs-Eingabe'!F187))</f>
        <v/>
      </c>
      <c r="E181" s="2" t="str">
        <f>IF(AND(E180="",'Kurs-Eingabe'!G187=""),"",IF('Kurs-Eingabe'!G187="",E180,'Kurs-Eingabe'!G187))</f>
        <v/>
      </c>
      <c r="F181" s="2" t="str">
        <f>IF(AND(F180="",'Kurs-Eingabe'!H187=""),"",IF('Kurs-Eingabe'!H187="",F180,'Kurs-Eingabe'!H187))</f>
        <v/>
      </c>
      <c r="G181" s="2" t="str">
        <f>IF(AND(G180="",'Kurs-Eingabe'!I187=""),"",IF('Kurs-Eingabe'!I187="",G180,'Kurs-Eingabe'!I187))</f>
        <v/>
      </c>
      <c r="H181" s="2" t="str">
        <f>IF(AND(H180="",'Kurs-Eingabe'!J187=""),"",IF('Kurs-Eingabe'!J187="",H180,'Kurs-Eingabe'!J187))</f>
        <v/>
      </c>
      <c r="I181" s="2" t="str">
        <f>IF(AND(I180="",'Kurs-Eingabe'!K187=""),"",IF('Kurs-Eingabe'!K187="",I180,'Kurs-Eingabe'!K187))</f>
        <v/>
      </c>
      <c r="J181" s="2" t="str">
        <f>IF(AND(J180="",'Kurs-Eingabe'!L187=""),"",IF('Kurs-Eingabe'!L187="",J180,'Kurs-Eingabe'!L187))</f>
        <v/>
      </c>
      <c r="K181" s="2" t="str">
        <f>IF(AND(K180="",'Kurs-Eingabe'!M187=""),"",IF('Kurs-Eingabe'!M187="",K180,'Kurs-Eingabe'!M187))</f>
        <v/>
      </c>
    </row>
    <row r="182" spans="2:11" x14ac:dyDescent="0.2">
      <c r="B182" s="2">
        <f>IF(AND(B181="",'Kurs-Eingabe'!D188=""),"",IF('Kurs-Eingabe'!D188="",B181,'Kurs-Eingabe'!D188))</f>
        <v>185.98</v>
      </c>
      <c r="C182" s="2">
        <f>IF(AND(C181="",'Kurs-Eingabe'!E188=""),"",IF('Kurs-Eingabe'!E188="",C181,'Kurs-Eingabe'!E188))</f>
        <v>70.38</v>
      </c>
      <c r="D182" s="2" t="str">
        <f>IF(AND(D181="",'Kurs-Eingabe'!F188=""),"",IF('Kurs-Eingabe'!F188="",D181,'Kurs-Eingabe'!F188))</f>
        <v/>
      </c>
      <c r="E182" s="2" t="str">
        <f>IF(AND(E181="",'Kurs-Eingabe'!G188=""),"",IF('Kurs-Eingabe'!G188="",E181,'Kurs-Eingabe'!G188))</f>
        <v/>
      </c>
      <c r="F182" s="2" t="str">
        <f>IF(AND(F181="",'Kurs-Eingabe'!H188=""),"",IF('Kurs-Eingabe'!H188="",F181,'Kurs-Eingabe'!H188))</f>
        <v/>
      </c>
      <c r="G182" s="2" t="str">
        <f>IF(AND(G181="",'Kurs-Eingabe'!I188=""),"",IF('Kurs-Eingabe'!I188="",G181,'Kurs-Eingabe'!I188))</f>
        <v/>
      </c>
      <c r="H182" s="2" t="str">
        <f>IF(AND(H181="",'Kurs-Eingabe'!J188=""),"",IF('Kurs-Eingabe'!J188="",H181,'Kurs-Eingabe'!J188))</f>
        <v/>
      </c>
      <c r="I182" s="2" t="str">
        <f>IF(AND(I181="",'Kurs-Eingabe'!K188=""),"",IF('Kurs-Eingabe'!K188="",I181,'Kurs-Eingabe'!K188))</f>
        <v/>
      </c>
      <c r="J182" s="2" t="str">
        <f>IF(AND(J181="",'Kurs-Eingabe'!L188=""),"",IF('Kurs-Eingabe'!L188="",J181,'Kurs-Eingabe'!L188))</f>
        <v/>
      </c>
      <c r="K182" s="2" t="str">
        <f>IF(AND(K181="",'Kurs-Eingabe'!M188=""),"",IF('Kurs-Eingabe'!M188="",K181,'Kurs-Eingabe'!M188))</f>
        <v/>
      </c>
    </row>
    <row r="183" spans="2:11" x14ac:dyDescent="0.2">
      <c r="B183" s="2">
        <f>IF(AND(B182="",'Kurs-Eingabe'!D189=""),"",IF('Kurs-Eingabe'!D189="",B182,'Kurs-Eingabe'!D189))</f>
        <v>185.98</v>
      </c>
      <c r="C183" s="2">
        <f>IF(AND(C182="",'Kurs-Eingabe'!E189=""),"",IF('Kurs-Eingabe'!E189="",C182,'Kurs-Eingabe'!E189))</f>
        <v>70.38</v>
      </c>
      <c r="D183" s="2" t="str">
        <f>IF(AND(D182="",'Kurs-Eingabe'!F189=""),"",IF('Kurs-Eingabe'!F189="",D182,'Kurs-Eingabe'!F189))</f>
        <v/>
      </c>
      <c r="E183" s="2" t="str">
        <f>IF(AND(E182="",'Kurs-Eingabe'!G189=""),"",IF('Kurs-Eingabe'!G189="",E182,'Kurs-Eingabe'!G189))</f>
        <v/>
      </c>
      <c r="F183" s="2" t="str">
        <f>IF(AND(F182="",'Kurs-Eingabe'!H189=""),"",IF('Kurs-Eingabe'!H189="",F182,'Kurs-Eingabe'!H189))</f>
        <v/>
      </c>
      <c r="G183" s="2" t="str">
        <f>IF(AND(G182="",'Kurs-Eingabe'!I189=""),"",IF('Kurs-Eingabe'!I189="",G182,'Kurs-Eingabe'!I189))</f>
        <v/>
      </c>
      <c r="H183" s="2" t="str">
        <f>IF(AND(H182="",'Kurs-Eingabe'!J189=""),"",IF('Kurs-Eingabe'!J189="",H182,'Kurs-Eingabe'!J189))</f>
        <v/>
      </c>
      <c r="I183" s="2" t="str">
        <f>IF(AND(I182="",'Kurs-Eingabe'!K189=""),"",IF('Kurs-Eingabe'!K189="",I182,'Kurs-Eingabe'!K189))</f>
        <v/>
      </c>
      <c r="J183" s="2" t="str">
        <f>IF(AND(J182="",'Kurs-Eingabe'!L189=""),"",IF('Kurs-Eingabe'!L189="",J182,'Kurs-Eingabe'!L189))</f>
        <v/>
      </c>
      <c r="K183" s="2" t="str">
        <f>IF(AND(K182="",'Kurs-Eingabe'!M189=""),"",IF('Kurs-Eingabe'!M189="",K182,'Kurs-Eingabe'!M189))</f>
        <v/>
      </c>
    </row>
    <row r="184" spans="2:11" x14ac:dyDescent="0.2">
      <c r="B184" s="2">
        <f>IF(AND(B183="",'Kurs-Eingabe'!D190=""),"",IF('Kurs-Eingabe'!D190="",B183,'Kurs-Eingabe'!D190))</f>
        <v>185.98</v>
      </c>
      <c r="C184" s="2">
        <f>IF(AND(C183="",'Kurs-Eingabe'!E190=""),"",IF('Kurs-Eingabe'!E190="",C183,'Kurs-Eingabe'!E190))</f>
        <v>70.38</v>
      </c>
      <c r="D184" s="2" t="str">
        <f>IF(AND(D183="",'Kurs-Eingabe'!F190=""),"",IF('Kurs-Eingabe'!F190="",D183,'Kurs-Eingabe'!F190))</f>
        <v/>
      </c>
      <c r="E184" s="2" t="str">
        <f>IF(AND(E183="",'Kurs-Eingabe'!G190=""),"",IF('Kurs-Eingabe'!G190="",E183,'Kurs-Eingabe'!G190))</f>
        <v/>
      </c>
      <c r="F184" s="2" t="str">
        <f>IF(AND(F183="",'Kurs-Eingabe'!H190=""),"",IF('Kurs-Eingabe'!H190="",F183,'Kurs-Eingabe'!H190))</f>
        <v/>
      </c>
      <c r="G184" s="2" t="str">
        <f>IF(AND(G183="",'Kurs-Eingabe'!I190=""),"",IF('Kurs-Eingabe'!I190="",G183,'Kurs-Eingabe'!I190))</f>
        <v/>
      </c>
      <c r="H184" s="2" t="str">
        <f>IF(AND(H183="",'Kurs-Eingabe'!J190=""),"",IF('Kurs-Eingabe'!J190="",H183,'Kurs-Eingabe'!J190))</f>
        <v/>
      </c>
      <c r="I184" s="2" t="str">
        <f>IF(AND(I183="",'Kurs-Eingabe'!K190=""),"",IF('Kurs-Eingabe'!K190="",I183,'Kurs-Eingabe'!K190))</f>
        <v/>
      </c>
      <c r="J184" s="2" t="str">
        <f>IF(AND(J183="",'Kurs-Eingabe'!L190=""),"",IF('Kurs-Eingabe'!L190="",J183,'Kurs-Eingabe'!L190))</f>
        <v/>
      </c>
      <c r="K184" s="2" t="str">
        <f>IF(AND(K183="",'Kurs-Eingabe'!M190=""),"",IF('Kurs-Eingabe'!M190="",K183,'Kurs-Eingabe'!M190))</f>
        <v/>
      </c>
    </row>
    <row r="185" spans="2:11" x14ac:dyDescent="0.2">
      <c r="B185" s="2">
        <f>IF(AND(B184="",'Kurs-Eingabe'!D191=""),"",IF('Kurs-Eingabe'!D191="",B184,'Kurs-Eingabe'!D191))</f>
        <v>185.98</v>
      </c>
      <c r="C185" s="2">
        <f>IF(AND(C184="",'Kurs-Eingabe'!E191=""),"",IF('Kurs-Eingabe'!E191="",C184,'Kurs-Eingabe'!E191))</f>
        <v>70.38</v>
      </c>
      <c r="D185" s="2" t="str">
        <f>IF(AND(D184="",'Kurs-Eingabe'!F191=""),"",IF('Kurs-Eingabe'!F191="",D184,'Kurs-Eingabe'!F191))</f>
        <v/>
      </c>
      <c r="E185" s="2" t="str">
        <f>IF(AND(E184="",'Kurs-Eingabe'!G191=""),"",IF('Kurs-Eingabe'!G191="",E184,'Kurs-Eingabe'!G191))</f>
        <v/>
      </c>
      <c r="F185" s="2" t="str">
        <f>IF(AND(F184="",'Kurs-Eingabe'!H191=""),"",IF('Kurs-Eingabe'!H191="",F184,'Kurs-Eingabe'!H191))</f>
        <v/>
      </c>
      <c r="G185" s="2" t="str">
        <f>IF(AND(G184="",'Kurs-Eingabe'!I191=""),"",IF('Kurs-Eingabe'!I191="",G184,'Kurs-Eingabe'!I191))</f>
        <v/>
      </c>
      <c r="H185" s="2" t="str">
        <f>IF(AND(H184="",'Kurs-Eingabe'!J191=""),"",IF('Kurs-Eingabe'!J191="",H184,'Kurs-Eingabe'!J191))</f>
        <v/>
      </c>
      <c r="I185" s="2" t="str">
        <f>IF(AND(I184="",'Kurs-Eingabe'!K191=""),"",IF('Kurs-Eingabe'!K191="",I184,'Kurs-Eingabe'!K191))</f>
        <v/>
      </c>
      <c r="J185" s="2" t="str">
        <f>IF(AND(J184="",'Kurs-Eingabe'!L191=""),"",IF('Kurs-Eingabe'!L191="",J184,'Kurs-Eingabe'!L191))</f>
        <v/>
      </c>
      <c r="K185" s="2" t="str">
        <f>IF(AND(K184="",'Kurs-Eingabe'!M191=""),"",IF('Kurs-Eingabe'!M191="",K184,'Kurs-Eingabe'!M191))</f>
        <v/>
      </c>
    </row>
    <row r="186" spans="2:11" x14ac:dyDescent="0.2">
      <c r="B186" s="2">
        <f>IF(AND(B185="",'Kurs-Eingabe'!D192=""),"",IF('Kurs-Eingabe'!D192="",B185,'Kurs-Eingabe'!D192))</f>
        <v>185.98</v>
      </c>
      <c r="C186" s="2">
        <f>IF(AND(C185="",'Kurs-Eingabe'!E192=""),"",IF('Kurs-Eingabe'!E192="",C185,'Kurs-Eingabe'!E192))</f>
        <v>70.38</v>
      </c>
      <c r="D186" s="2" t="str">
        <f>IF(AND(D185="",'Kurs-Eingabe'!F192=""),"",IF('Kurs-Eingabe'!F192="",D185,'Kurs-Eingabe'!F192))</f>
        <v/>
      </c>
      <c r="E186" s="2" t="str">
        <f>IF(AND(E185="",'Kurs-Eingabe'!G192=""),"",IF('Kurs-Eingabe'!G192="",E185,'Kurs-Eingabe'!G192))</f>
        <v/>
      </c>
      <c r="F186" s="2" t="str">
        <f>IF(AND(F185="",'Kurs-Eingabe'!H192=""),"",IF('Kurs-Eingabe'!H192="",F185,'Kurs-Eingabe'!H192))</f>
        <v/>
      </c>
      <c r="G186" s="2" t="str">
        <f>IF(AND(G185="",'Kurs-Eingabe'!I192=""),"",IF('Kurs-Eingabe'!I192="",G185,'Kurs-Eingabe'!I192))</f>
        <v/>
      </c>
      <c r="H186" s="2" t="str">
        <f>IF(AND(H185="",'Kurs-Eingabe'!J192=""),"",IF('Kurs-Eingabe'!J192="",H185,'Kurs-Eingabe'!J192))</f>
        <v/>
      </c>
      <c r="I186" s="2" t="str">
        <f>IF(AND(I185="",'Kurs-Eingabe'!K192=""),"",IF('Kurs-Eingabe'!K192="",I185,'Kurs-Eingabe'!K192))</f>
        <v/>
      </c>
      <c r="J186" s="2" t="str">
        <f>IF(AND(J185="",'Kurs-Eingabe'!L192=""),"",IF('Kurs-Eingabe'!L192="",J185,'Kurs-Eingabe'!L192))</f>
        <v/>
      </c>
      <c r="K186" s="2" t="str">
        <f>IF(AND(K185="",'Kurs-Eingabe'!M192=""),"",IF('Kurs-Eingabe'!M192="",K185,'Kurs-Eingabe'!M192))</f>
        <v/>
      </c>
    </row>
    <row r="187" spans="2:11" x14ac:dyDescent="0.2">
      <c r="B187" s="2">
        <f>IF(AND(B186="",'Kurs-Eingabe'!D193=""),"",IF('Kurs-Eingabe'!D193="",B186,'Kurs-Eingabe'!D193))</f>
        <v>185.98</v>
      </c>
      <c r="C187" s="2">
        <f>IF(AND(C186="",'Kurs-Eingabe'!E193=""),"",IF('Kurs-Eingabe'!E193="",C186,'Kurs-Eingabe'!E193))</f>
        <v>70.38</v>
      </c>
      <c r="D187" s="2" t="str">
        <f>IF(AND(D186="",'Kurs-Eingabe'!F193=""),"",IF('Kurs-Eingabe'!F193="",D186,'Kurs-Eingabe'!F193))</f>
        <v/>
      </c>
      <c r="E187" s="2" t="str">
        <f>IF(AND(E186="",'Kurs-Eingabe'!G193=""),"",IF('Kurs-Eingabe'!G193="",E186,'Kurs-Eingabe'!G193))</f>
        <v/>
      </c>
      <c r="F187" s="2" t="str">
        <f>IF(AND(F186="",'Kurs-Eingabe'!H193=""),"",IF('Kurs-Eingabe'!H193="",F186,'Kurs-Eingabe'!H193))</f>
        <v/>
      </c>
      <c r="G187" s="2" t="str">
        <f>IF(AND(G186="",'Kurs-Eingabe'!I193=""),"",IF('Kurs-Eingabe'!I193="",G186,'Kurs-Eingabe'!I193))</f>
        <v/>
      </c>
      <c r="H187" s="2" t="str">
        <f>IF(AND(H186="",'Kurs-Eingabe'!J193=""),"",IF('Kurs-Eingabe'!J193="",H186,'Kurs-Eingabe'!J193))</f>
        <v/>
      </c>
      <c r="I187" s="2" t="str">
        <f>IF(AND(I186="",'Kurs-Eingabe'!K193=""),"",IF('Kurs-Eingabe'!K193="",I186,'Kurs-Eingabe'!K193))</f>
        <v/>
      </c>
      <c r="J187" s="2" t="str">
        <f>IF(AND(J186="",'Kurs-Eingabe'!L193=""),"",IF('Kurs-Eingabe'!L193="",J186,'Kurs-Eingabe'!L193))</f>
        <v/>
      </c>
      <c r="K187" s="2" t="str">
        <f>IF(AND(K186="",'Kurs-Eingabe'!M193=""),"",IF('Kurs-Eingabe'!M193="",K186,'Kurs-Eingabe'!M193))</f>
        <v/>
      </c>
    </row>
    <row r="188" spans="2:11" x14ac:dyDescent="0.2">
      <c r="B188" s="2">
        <f>IF(AND(B187="",'Kurs-Eingabe'!D194=""),"",IF('Kurs-Eingabe'!D194="",B187,'Kurs-Eingabe'!D194))</f>
        <v>185.98</v>
      </c>
      <c r="C188" s="2">
        <f>IF(AND(C187="",'Kurs-Eingabe'!E194=""),"",IF('Kurs-Eingabe'!E194="",C187,'Kurs-Eingabe'!E194))</f>
        <v>70.38</v>
      </c>
      <c r="D188" s="2" t="str">
        <f>IF(AND(D187="",'Kurs-Eingabe'!F194=""),"",IF('Kurs-Eingabe'!F194="",D187,'Kurs-Eingabe'!F194))</f>
        <v/>
      </c>
      <c r="E188" s="2" t="str">
        <f>IF(AND(E187="",'Kurs-Eingabe'!G194=""),"",IF('Kurs-Eingabe'!G194="",E187,'Kurs-Eingabe'!G194))</f>
        <v/>
      </c>
      <c r="F188" s="2" t="str">
        <f>IF(AND(F187="",'Kurs-Eingabe'!H194=""),"",IF('Kurs-Eingabe'!H194="",F187,'Kurs-Eingabe'!H194))</f>
        <v/>
      </c>
      <c r="G188" s="2" t="str">
        <f>IF(AND(G187="",'Kurs-Eingabe'!I194=""),"",IF('Kurs-Eingabe'!I194="",G187,'Kurs-Eingabe'!I194))</f>
        <v/>
      </c>
      <c r="H188" s="2" t="str">
        <f>IF(AND(H187="",'Kurs-Eingabe'!J194=""),"",IF('Kurs-Eingabe'!J194="",H187,'Kurs-Eingabe'!J194))</f>
        <v/>
      </c>
      <c r="I188" s="2" t="str">
        <f>IF(AND(I187="",'Kurs-Eingabe'!K194=""),"",IF('Kurs-Eingabe'!K194="",I187,'Kurs-Eingabe'!K194))</f>
        <v/>
      </c>
      <c r="J188" s="2" t="str">
        <f>IF(AND(J187="",'Kurs-Eingabe'!L194=""),"",IF('Kurs-Eingabe'!L194="",J187,'Kurs-Eingabe'!L194))</f>
        <v/>
      </c>
      <c r="K188" s="2" t="str">
        <f>IF(AND(K187="",'Kurs-Eingabe'!M194=""),"",IF('Kurs-Eingabe'!M194="",K187,'Kurs-Eingabe'!M194))</f>
        <v/>
      </c>
    </row>
    <row r="189" spans="2:11" x14ac:dyDescent="0.2">
      <c r="B189" s="2">
        <f>IF(AND(B188="",'Kurs-Eingabe'!D195=""),"",IF('Kurs-Eingabe'!D195="",B188,'Kurs-Eingabe'!D195))</f>
        <v>185.98</v>
      </c>
      <c r="C189" s="2">
        <f>IF(AND(C188="",'Kurs-Eingabe'!E195=""),"",IF('Kurs-Eingabe'!E195="",C188,'Kurs-Eingabe'!E195))</f>
        <v>70.38</v>
      </c>
      <c r="D189" s="2" t="str">
        <f>IF(AND(D188="",'Kurs-Eingabe'!F195=""),"",IF('Kurs-Eingabe'!F195="",D188,'Kurs-Eingabe'!F195))</f>
        <v/>
      </c>
      <c r="E189" s="2" t="str">
        <f>IF(AND(E188="",'Kurs-Eingabe'!G195=""),"",IF('Kurs-Eingabe'!G195="",E188,'Kurs-Eingabe'!G195))</f>
        <v/>
      </c>
      <c r="F189" s="2" t="str">
        <f>IF(AND(F188="",'Kurs-Eingabe'!H195=""),"",IF('Kurs-Eingabe'!H195="",F188,'Kurs-Eingabe'!H195))</f>
        <v/>
      </c>
      <c r="G189" s="2" t="str">
        <f>IF(AND(G188="",'Kurs-Eingabe'!I195=""),"",IF('Kurs-Eingabe'!I195="",G188,'Kurs-Eingabe'!I195))</f>
        <v/>
      </c>
      <c r="H189" s="2" t="str">
        <f>IF(AND(H188="",'Kurs-Eingabe'!J195=""),"",IF('Kurs-Eingabe'!J195="",H188,'Kurs-Eingabe'!J195))</f>
        <v/>
      </c>
      <c r="I189" s="2" t="str">
        <f>IF(AND(I188="",'Kurs-Eingabe'!K195=""),"",IF('Kurs-Eingabe'!K195="",I188,'Kurs-Eingabe'!K195))</f>
        <v/>
      </c>
      <c r="J189" s="2" t="str">
        <f>IF(AND(J188="",'Kurs-Eingabe'!L195=""),"",IF('Kurs-Eingabe'!L195="",J188,'Kurs-Eingabe'!L195))</f>
        <v/>
      </c>
      <c r="K189" s="2" t="str">
        <f>IF(AND(K188="",'Kurs-Eingabe'!M195=""),"",IF('Kurs-Eingabe'!M195="",K188,'Kurs-Eingabe'!M195))</f>
        <v/>
      </c>
    </row>
    <row r="190" spans="2:11" x14ac:dyDescent="0.2">
      <c r="B190" s="2">
        <f>IF(AND(B189="",'Kurs-Eingabe'!D196=""),"",IF('Kurs-Eingabe'!D196="",B189,'Kurs-Eingabe'!D196))</f>
        <v>185.98</v>
      </c>
      <c r="C190" s="2">
        <f>IF(AND(C189="",'Kurs-Eingabe'!E196=""),"",IF('Kurs-Eingabe'!E196="",C189,'Kurs-Eingabe'!E196))</f>
        <v>70.38</v>
      </c>
      <c r="D190" s="2" t="str">
        <f>IF(AND(D189="",'Kurs-Eingabe'!F196=""),"",IF('Kurs-Eingabe'!F196="",D189,'Kurs-Eingabe'!F196))</f>
        <v/>
      </c>
      <c r="E190" s="2" t="str">
        <f>IF(AND(E189="",'Kurs-Eingabe'!G196=""),"",IF('Kurs-Eingabe'!G196="",E189,'Kurs-Eingabe'!G196))</f>
        <v/>
      </c>
      <c r="F190" s="2" t="str">
        <f>IF(AND(F189="",'Kurs-Eingabe'!H196=""),"",IF('Kurs-Eingabe'!H196="",F189,'Kurs-Eingabe'!H196))</f>
        <v/>
      </c>
      <c r="G190" s="2" t="str">
        <f>IF(AND(G189="",'Kurs-Eingabe'!I196=""),"",IF('Kurs-Eingabe'!I196="",G189,'Kurs-Eingabe'!I196))</f>
        <v/>
      </c>
      <c r="H190" s="2" t="str">
        <f>IF(AND(H189="",'Kurs-Eingabe'!J196=""),"",IF('Kurs-Eingabe'!J196="",H189,'Kurs-Eingabe'!J196))</f>
        <v/>
      </c>
      <c r="I190" s="2" t="str">
        <f>IF(AND(I189="",'Kurs-Eingabe'!K196=""),"",IF('Kurs-Eingabe'!K196="",I189,'Kurs-Eingabe'!K196))</f>
        <v/>
      </c>
      <c r="J190" s="2" t="str">
        <f>IF(AND(J189="",'Kurs-Eingabe'!L196=""),"",IF('Kurs-Eingabe'!L196="",J189,'Kurs-Eingabe'!L196))</f>
        <v/>
      </c>
      <c r="K190" s="2" t="str">
        <f>IF(AND(K189="",'Kurs-Eingabe'!M196=""),"",IF('Kurs-Eingabe'!M196="",K189,'Kurs-Eingabe'!M196))</f>
        <v/>
      </c>
    </row>
    <row r="191" spans="2:11" x14ac:dyDescent="0.2">
      <c r="B191" s="2">
        <f>IF(AND(B190="",'Kurs-Eingabe'!D197=""),"",IF('Kurs-Eingabe'!D197="",B190,'Kurs-Eingabe'!D197))</f>
        <v>185.98</v>
      </c>
      <c r="C191" s="2">
        <f>IF(AND(C190="",'Kurs-Eingabe'!E197=""),"",IF('Kurs-Eingabe'!E197="",C190,'Kurs-Eingabe'!E197))</f>
        <v>70.38</v>
      </c>
      <c r="D191" s="2" t="str">
        <f>IF(AND(D190="",'Kurs-Eingabe'!F197=""),"",IF('Kurs-Eingabe'!F197="",D190,'Kurs-Eingabe'!F197))</f>
        <v/>
      </c>
      <c r="E191" s="2" t="str">
        <f>IF(AND(E190="",'Kurs-Eingabe'!G197=""),"",IF('Kurs-Eingabe'!G197="",E190,'Kurs-Eingabe'!G197))</f>
        <v/>
      </c>
      <c r="F191" s="2" t="str">
        <f>IF(AND(F190="",'Kurs-Eingabe'!H197=""),"",IF('Kurs-Eingabe'!H197="",F190,'Kurs-Eingabe'!H197))</f>
        <v/>
      </c>
      <c r="G191" s="2" t="str">
        <f>IF(AND(G190="",'Kurs-Eingabe'!I197=""),"",IF('Kurs-Eingabe'!I197="",G190,'Kurs-Eingabe'!I197))</f>
        <v/>
      </c>
      <c r="H191" s="2" t="str">
        <f>IF(AND(H190="",'Kurs-Eingabe'!J197=""),"",IF('Kurs-Eingabe'!J197="",H190,'Kurs-Eingabe'!J197))</f>
        <v/>
      </c>
      <c r="I191" s="2" t="str">
        <f>IF(AND(I190="",'Kurs-Eingabe'!K197=""),"",IF('Kurs-Eingabe'!K197="",I190,'Kurs-Eingabe'!K197))</f>
        <v/>
      </c>
      <c r="J191" s="2" t="str">
        <f>IF(AND(J190="",'Kurs-Eingabe'!L197=""),"",IF('Kurs-Eingabe'!L197="",J190,'Kurs-Eingabe'!L197))</f>
        <v/>
      </c>
      <c r="K191" s="2" t="str">
        <f>IF(AND(K190="",'Kurs-Eingabe'!M197=""),"",IF('Kurs-Eingabe'!M197="",K190,'Kurs-Eingabe'!M197))</f>
        <v/>
      </c>
    </row>
    <row r="192" spans="2:11" x14ac:dyDescent="0.2">
      <c r="B192" s="2">
        <f>IF(AND(B191="",'Kurs-Eingabe'!D198=""),"",IF('Kurs-Eingabe'!D198="",B191,'Kurs-Eingabe'!D198))</f>
        <v>185.98</v>
      </c>
      <c r="C192" s="2">
        <f>IF(AND(C191="",'Kurs-Eingabe'!E198=""),"",IF('Kurs-Eingabe'!E198="",C191,'Kurs-Eingabe'!E198))</f>
        <v>70.38</v>
      </c>
      <c r="D192" s="2" t="str">
        <f>IF(AND(D191="",'Kurs-Eingabe'!F198=""),"",IF('Kurs-Eingabe'!F198="",D191,'Kurs-Eingabe'!F198))</f>
        <v/>
      </c>
      <c r="E192" s="2" t="str">
        <f>IF(AND(E191="",'Kurs-Eingabe'!G198=""),"",IF('Kurs-Eingabe'!G198="",E191,'Kurs-Eingabe'!G198))</f>
        <v/>
      </c>
      <c r="F192" s="2" t="str">
        <f>IF(AND(F191="",'Kurs-Eingabe'!H198=""),"",IF('Kurs-Eingabe'!H198="",F191,'Kurs-Eingabe'!H198))</f>
        <v/>
      </c>
      <c r="G192" s="2" t="str">
        <f>IF(AND(G191="",'Kurs-Eingabe'!I198=""),"",IF('Kurs-Eingabe'!I198="",G191,'Kurs-Eingabe'!I198))</f>
        <v/>
      </c>
      <c r="H192" s="2" t="str">
        <f>IF(AND(H191="",'Kurs-Eingabe'!J198=""),"",IF('Kurs-Eingabe'!J198="",H191,'Kurs-Eingabe'!J198))</f>
        <v/>
      </c>
      <c r="I192" s="2" t="str">
        <f>IF(AND(I191="",'Kurs-Eingabe'!K198=""),"",IF('Kurs-Eingabe'!K198="",I191,'Kurs-Eingabe'!K198))</f>
        <v/>
      </c>
      <c r="J192" s="2" t="str">
        <f>IF(AND(J191="",'Kurs-Eingabe'!L198=""),"",IF('Kurs-Eingabe'!L198="",J191,'Kurs-Eingabe'!L198))</f>
        <v/>
      </c>
      <c r="K192" s="2" t="str">
        <f>IF(AND(K191="",'Kurs-Eingabe'!M198=""),"",IF('Kurs-Eingabe'!M198="",K191,'Kurs-Eingabe'!M198))</f>
        <v/>
      </c>
    </row>
    <row r="193" spans="2:11" x14ac:dyDescent="0.2">
      <c r="B193" s="2">
        <f>IF(AND(B192="",'Kurs-Eingabe'!D199=""),"",IF('Kurs-Eingabe'!D199="",B192,'Kurs-Eingabe'!D199))</f>
        <v>185.98</v>
      </c>
      <c r="C193" s="2">
        <f>IF(AND(C192="",'Kurs-Eingabe'!E199=""),"",IF('Kurs-Eingabe'!E199="",C192,'Kurs-Eingabe'!E199))</f>
        <v>70.38</v>
      </c>
      <c r="D193" s="2" t="str">
        <f>IF(AND(D192="",'Kurs-Eingabe'!F199=""),"",IF('Kurs-Eingabe'!F199="",D192,'Kurs-Eingabe'!F199))</f>
        <v/>
      </c>
      <c r="E193" s="2" t="str">
        <f>IF(AND(E192="",'Kurs-Eingabe'!G199=""),"",IF('Kurs-Eingabe'!G199="",E192,'Kurs-Eingabe'!G199))</f>
        <v/>
      </c>
      <c r="F193" s="2" t="str">
        <f>IF(AND(F192="",'Kurs-Eingabe'!H199=""),"",IF('Kurs-Eingabe'!H199="",F192,'Kurs-Eingabe'!H199))</f>
        <v/>
      </c>
      <c r="G193" s="2" t="str">
        <f>IF(AND(G192="",'Kurs-Eingabe'!I199=""),"",IF('Kurs-Eingabe'!I199="",G192,'Kurs-Eingabe'!I199))</f>
        <v/>
      </c>
      <c r="H193" s="2" t="str">
        <f>IF(AND(H192="",'Kurs-Eingabe'!J199=""),"",IF('Kurs-Eingabe'!J199="",H192,'Kurs-Eingabe'!J199))</f>
        <v/>
      </c>
      <c r="I193" s="2" t="str">
        <f>IF(AND(I192="",'Kurs-Eingabe'!K199=""),"",IF('Kurs-Eingabe'!K199="",I192,'Kurs-Eingabe'!K199))</f>
        <v/>
      </c>
      <c r="J193" s="2" t="str">
        <f>IF(AND(J192="",'Kurs-Eingabe'!L199=""),"",IF('Kurs-Eingabe'!L199="",J192,'Kurs-Eingabe'!L199))</f>
        <v/>
      </c>
      <c r="K193" s="2" t="str">
        <f>IF(AND(K192="",'Kurs-Eingabe'!M199=""),"",IF('Kurs-Eingabe'!M199="",K192,'Kurs-Eingabe'!M199))</f>
        <v/>
      </c>
    </row>
    <row r="194" spans="2:11" x14ac:dyDescent="0.2">
      <c r="B194" s="2">
        <f>IF(AND(B193="",'Kurs-Eingabe'!D200=""),"",IF('Kurs-Eingabe'!D200="",B193,'Kurs-Eingabe'!D200))</f>
        <v>185.98</v>
      </c>
      <c r="C194" s="2">
        <f>IF(AND(C193="",'Kurs-Eingabe'!E200=""),"",IF('Kurs-Eingabe'!E200="",C193,'Kurs-Eingabe'!E200))</f>
        <v>70.38</v>
      </c>
      <c r="D194" s="2" t="str">
        <f>IF(AND(D193="",'Kurs-Eingabe'!F200=""),"",IF('Kurs-Eingabe'!F200="",D193,'Kurs-Eingabe'!F200))</f>
        <v/>
      </c>
      <c r="E194" s="2" t="str">
        <f>IF(AND(E193="",'Kurs-Eingabe'!G200=""),"",IF('Kurs-Eingabe'!G200="",E193,'Kurs-Eingabe'!G200))</f>
        <v/>
      </c>
      <c r="F194" s="2" t="str">
        <f>IF(AND(F193="",'Kurs-Eingabe'!H200=""),"",IF('Kurs-Eingabe'!H200="",F193,'Kurs-Eingabe'!H200))</f>
        <v/>
      </c>
      <c r="G194" s="2" t="str">
        <f>IF(AND(G193="",'Kurs-Eingabe'!I200=""),"",IF('Kurs-Eingabe'!I200="",G193,'Kurs-Eingabe'!I200))</f>
        <v/>
      </c>
      <c r="H194" s="2" t="str">
        <f>IF(AND(H193="",'Kurs-Eingabe'!J200=""),"",IF('Kurs-Eingabe'!J200="",H193,'Kurs-Eingabe'!J200))</f>
        <v/>
      </c>
      <c r="I194" s="2" t="str">
        <f>IF(AND(I193="",'Kurs-Eingabe'!K200=""),"",IF('Kurs-Eingabe'!K200="",I193,'Kurs-Eingabe'!K200))</f>
        <v/>
      </c>
      <c r="J194" s="2" t="str">
        <f>IF(AND(J193="",'Kurs-Eingabe'!L200=""),"",IF('Kurs-Eingabe'!L200="",J193,'Kurs-Eingabe'!L200))</f>
        <v/>
      </c>
      <c r="K194" s="2" t="str">
        <f>IF(AND(K193="",'Kurs-Eingabe'!M200=""),"",IF('Kurs-Eingabe'!M200="",K193,'Kurs-Eingabe'!M200))</f>
        <v/>
      </c>
    </row>
    <row r="195" spans="2:11" x14ac:dyDescent="0.2">
      <c r="B195" s="2">
        <f>IF(AND(B194="",'Kurs-Eingabe'!D201=""),"",IF('Kurs-Eingabe'!D201="",B194,'Kurs-Eingabe'!D201))</f>
        <v>185.98</v>
      </c>
      <c r="C195" s="2">
        <f>IF(AND(C194="",'Kurs-Eingabe'!E201=""),"",IF('Kurs-Eingabe'!E201="",C194,'Kurs-Eingabe'!E201))</f>
        <v>70.38</v>
      </c>
      <c r="D195" s="2" t="str">
        <f>IF(AND(D194="",'Kurs-Eingabe'!F201=""),"",IF('Kurs-Eingabe'!F201="",D194,'Kurs-Eingabe'!F201))</f>
        <v/>
      </c>
      <c r="E195" s="2" t="str">
        <f>IF(AND(E194="",'Kurs-Eingabe'!G201=""),"",IF('Kurs-Eingabe'!G201="",E194,'Kurs-Eingabe'!G201))</f>
        <v/>
      </c>
      <c r="F195" s="2" t="str">
        <f>IF(AND(F194="",'Kurs-Eingabe'!H201=""),"",IF('Kurs-Eingabe'!H201="",F194,'Kurs-Eingabe'!H201))</f>
        <v/>
      </c>
      <c r="G195" s="2" t="str">
        <f>IF(AND(G194="",'Kurs-Eingabe'!I201=""),"",IF('Kurs-Eingabe'!I201="",G194,'Kurs-Eingabe'!I201))</f>
        <v/>
      </c>
      <c r="H195" s="2" t="str">
        <f>IF(AND(H194="",'Kurs-Eingabe'!J201=""),"",IF('Kurs-Eingabe'!J201="",H194,'Kurs-Eingabe'!J201))</f>
        <v/>
      </c>
      <c r="I195" s="2" t="str">
        <f>IF(AND(I194="",'Kurs-Eingabe'!K201=""),"",IF('Kurs-Eingabe'!K201="",I194,'Kurs-Eingabe'!K201))</f>
        <v/>
      </c>
      <c r="J195" s="2" t="str">
        <f>IF(AND(J194="",'Kurs-Eingabe'!L201=""),"",IF('Kurs-Eingabe'!L201="",J194,'Kurs-Eingabe'!L201))</f>
        <v/>
      </c>
      <c r="K195" s="2" t="str">
        <f>IF(AND(K194="",'Kurs-Eingabe'!M201=""),"",IF('Kurs-Eingabe'!M201="",K194,'Kurs-Eingabe'!M201))</f>
        <v/>
      </c>
    </row>
    <row r="196" spans="2:11" x14ac:dyDescent="0.2">
      <c r="B196" s="2">
        <f>IF(AND(B195="",'Kurs-Eingabe'!D202=""),"",IF('Kurs-Eingabe'!D202="",B195,'Kurs-Eingabe'!D202))</f>
        <v>185.98</v>
      </c>
      <c r="C196" s="2">
        <f>IF(AND(C195="",'Kurs-Eingabe'!E202=""),"",IF('Kurs-Eingabe'!E202="",C195,'Kurs-Eingabe'!E202))</f>
        <v>70.38</v>
      </c>
      <c r="D196" s="2" t="str">
        <f>IF(AND(D195="",'Kurs-Eingabe'!F202=""),"",IF('Kurs-Eingabe'!F202="",D195,'Kurs-Eingabe'!F202))</f>
        <v/>
      </c>
      <c r="E196" s="2" t="str">
        <f>IF(AND(E195="",'Kurs-Eingabe'!G202=""),"",IF('Kurs-Eingabe'!G202="",E195,'Kurs-Eingabe'!G202))</f>
        <v/>
      </c>
      <c r="F196" s="2" t="str">
        <f>IF(AND(F195="",'Kurs-Eingabe'!H202=""),"",IF('Kurs-Eingabe'!H202="",F195,'Kurs-Eingabe'!H202))</f>
        <v/>
      </c>
      <c r="G196" s="2" t="str">
        <f>IF(AND(G195="",'Kurs-Eingabe'!I202=""),"",IF('Kurs-Eingabe'!I202="",G195,'Kurs-Eingabe'!I202))</f>
        <v/>
      </c>
      <c r="H196" s="2" t="str">
        <f>IF(AND(H195="",'Kurs-Eingabe'!J202=""),"",IF('Kurs-Eingabe'!J202="",H195,'Kurs-Eingabe'!J202))</f>
        <v/>
      </c>
      <c r="I196" s="2" t="str">
        <f>IF(AND(I195="",'Kurs-Eingabe'!K202=""),"",IF('Kurs-Eingabe'!K202="",I195,'Kurs-Eingabe'!K202))</f>
        <v/>
      </c>
      <c r="J196" s="2" t="str">
        <f>IF(AND(J195="",'Kurs-Eingabe'!L202=""),"",IF('Kurs-Eingabe'!L202="",J195,'Kurs-Eingabe'!L202))</f>
        <v/>
      </c>
      <c r="K196" s="2" t="str">
        <f>IF(AND(K195="",'Kurs-Eingabe'!M202=""),"",IF('Kurs-Eingabe'!M202="",K195,'Kurs-Eingabe'!M202))</f>
        <v/>
      </c>
    </row>
    <row r="197" spans="2:11" x14ac:dyDescent="0.2">
      <c r="B197" s="2">
        <f>IF(AND(B196="",'Kurs-Eingabe'!D203=""),"",IF('Kurs-Eingabe'!D203="",B196,'Kurs-Eingabe'!D203))</f>
        <v>185.98</v>
      </c>
      <c r="C197" s="2">
        <f>IF(AND(C196="",'Kurs-Eingabe'!E203=""),"",IF('Kurs-Eingabe'!E203="",C196,'Kurs-Eingabe'!E203))</f>
        <v>70.38</v>
      </c>
      <c r="D197" s="2" t="str">
        <f>IF(AND(D196="",'Kurs-Eingabe'!F203=""),"",IF('Kurs-Eingabe'!F203="",D196,'Kurs-Eingabe'!F203))</f>
        <v/>
      </c>
      <c r="E197" s="2" t="str">
        <f>IF(AND(E196="",'Kurs-Eingabe'!G203=""),"",IF('Kurs-Eingabe'!G203="",E196,'Kurs-Eingabe'!G203))</f>
        <v/>
      </c>
      <c r="F197" s="2" t="str">
        <f>IF(AND(F196="",'Kurs-Eingabe'!H203=""),"",IF('Kurs-Eingabe'!H203="",F196,'Kurs-Eingabe'!H203))</f>
        <v/>
      </c>
      <c r="G197" s="2" t="str">
        <f>IF(AND(G196="",'Kurs-Eingabe'!I203=""),"",IF('Kurs-Eingabe'!I203="",G196,'Kurs-Eingabe'!I203))</f>
        <v/>
      </c>
      <c r="H197" s="2" t="str">
        <f>IF(AND(H196="",'Kurs-Eingabe'!J203=""),"",IF('Kurs-Eingabe'!J203="",H196,'Kurs-Eingabe'!J203))</f>
        <v/>
      </c>
      <c r="I197" s="2" t="str">
        <f>IF(AND(I196="",'Kurs-Eingabe'!K203=""),"",IF('Kurs-Eingabe'!K203="",I196,'Kurs-Eingabe'!K203))</f>
        <v/>
      </c>
      <c r="J197" s="2" t="str">
        <f>IF(AND(J196="",'Kurs-Eingabe'!L203=""),"",IF('Kurs-Eingabe'!L203="",J196,'Kurs-Eingabe'!L203))</f>
        <v/>
      </c>
      <c r="K197" s="2" t="str">
        <f>IF(AND(K196="",'Kurs-Eingabe'!M203=""),"",IF('Kurs-Eingabe'!M203="",K196,'Kurs-Eingabe'!M203))</f>
        <v/>
      </c>
    </row>
    <row r="198" spans="2:11" x14ac:dyDescent="0.2">
      <c r="B198" s="2">
        <f>IF(AND(B197="",'Kurs-Eingabe'!D204=""),"",IF('Kurs-Eingabe'!D204="",B197,'Kurs-Eingabe'!D204))</f>
        <v>185.98</v>
      </c>
      <c r="C198" s="2">
        <f>IF(AND(C197="",'Kurs-Eingabe'!E204=""),"",IF('Kurs-Eingabe'!E204="",C197,'Kurs-Eingabe'!E204))</f>
        <v>70.38</v>
      </c>
      <c r="D198" s="2" t="str">
        <f>IF(AND(D197="",'Kurs-Eingabe'!F204=""),"",IF('Kurs-Eingabe'!F204="",D197,'Kurs-Eingabe'!F204))</f>
        <v/>
      </c>
      <c r="E198" s="2" t="str">
        <f>IF(AND(E197="",'Kurs-Eingabe'!G204=""),"",IF('Kurs-Eingabe'!G204="",E197,'Kurs-Eingabe'!G204))</f>
        <v/>
      </c>
      <c r="F198" s="2" t="str">
        <f>IF(AND(F197="",'Kurs-Eingabe'!H204=""),"",IF('Kurs-Eingabe'!H204="",F197,'Kurs-Eingabe'!H204))</f>
        <v/>
      </c>
      <c r="G198" s="2" t="str">
        <f>IF(AND(G197="",'Kurs-Eingabe'!I204=""),"",IF('Kurs-Eingabe'!I204="",G197,'Kurs-Eingabe'!I204))</f>
        <v/>
      </c>
      <c r="H198" s="2" t="str">
        <f>IF(AND(H197="",'Kurs-Eingabe'!J204=""),"",IF('Kurs-Eingabe'!J204="",H197,'Kurs-Eingabe'!J204))</f>
        <v/>
      </c>
      <c r="I198" s="2" t="str">
        <f>IF(AND(I197="",'Kurs-Eingabe'!K204=""),"",IF('Kurs-Eingabe'!K204="",I197,'Kurs-Eingabe'!K204))</f>
        <v/>
      </c>
      <c r="J198" s="2" t="str">
        <f>IF(AND(J197="",'Kurs-Eingabe'!L204=""),"",IF('Kurs-Eingabe'!L204="",J197,'Kurs-Eingabe'!L204))</f>
        <v/>
      </c>
      <c r="K198" s="2" t="str">
        <f>IF(AND(K197="",'Kurs-Eingabe'!M204=""),"",IF('Kurs-Eingabe'!M204="",K197,'Kurs-Eingabe'!M204))</f>
        <v/>
      </c>
    </row>
    <row r="199" spans="2:11" x14ac:dyDescent="0.2">
      <c r="B199" s="2">
        <f>IF(AND(B198="",'Kurs-Eingabe'!D205=""),"",IF('Kurs-Eingabe'!D205="",B198,'Kurs-Eingabe'!D205))</f>
        <v>185.98</v>
      </c>
      <c r="C199" s="2">
        <f>IF(AND(C198="",'Kurs-Eingabe'!E205=""),"",IF('Kurs-Eingabe'!E205="",C198,'Kurs-Eingabe'!E205))</f>
        <v>70.38</v>
      </c>
      <c r="D199" s="2" t="str">
        <f>IF(AND(D198="",'Kurs-Eingabe'!F205=""),"",IF('Kurs-Eingabe'!F205="",D198,'Kurs-Eingabe'!F205))</f>
        <v/>
      </c>
      <c r="E199" s="2" t="str">
        <f>IF(AND(E198="",'Kurs-Eingabe'!G205=""),"",IF('Kurs-Eingabe'!G205="",E198,'Kurs-Eingabe'!G205))</f>
        <v/>
      </c>
      <c r="F199" s="2" t="str">
        <f>IF(AND(F198="",'Kurs-Eingabe'!H205=""),"",IF('Kurs-Eingabe'!H205="",F198,'Kurs-Eingabe'!H205))</f>
        <v/>
      </c>
      <c r="G199" s="2" t="str">
        <f>IF(AND(G198="",'Kurs-Eingabe'!I205=""),"",IF('Kurs-Eingabe'!I205="",G198,'Kurs-Eingabe'!I205))</f>
        <v/>
      </c>
      <c r="H199" s="2" t="str">
        <f>IF(AND(H198="",'Kurs-Eingabe'!J205=""),"",IF('Kurs-Eingabe'!J205="",H198,'Kurs-Eingabe'!J205))</f>
        <v/>
      </c>
      <c r="I199" s="2" t="str">
        <f>IF(AND(I198="",'Kurs-Eingabe'!K205=""),"",IF('Kurs-Eingabe'!K205="",I198,'Kurs-Eingabe'!K205))</f>
        <v/>
      </c>
      <c r="J199" s="2" t="str">
        <f>IF(AND(J198="",'Kurs-Eingabe'!L205=""),"",IF('Kurs-Eingabe'!L205="",J198,'Kurs-Eingabe'!L205))</f>
        <v/>
      </c>
      <c r="K199" s="2" t="str">
        <f>IF(AND(K198="",'Kurs-Eingabe'!M205=""),"",IF('Kurs-Eingabe'!M205="",K198,'Kurs-Eingabe'!M205))</f>
        <v/>
      </c>
    </row>
    <row r="200" spans="2:11" x14ac:dyDescent="0.2">
      <c r="B200" s="2">
        <f>IF(AND(B199="",'Kurs-Eingabe'!D206=""),"",IF('Kurs-Eingabe'!D206="",B199,'Kurs-Eingabe'!D206))</f>
        <v>185.98</v>
      </c>
      <c r="C200" s="2">
        <f>IF(AND(C199="",'Kurs-Eingabe'!E206=""),"",IF('Kurs-Eingabe'!E206="",C199,'Kurs-Eingabe'!E206))</f>
        <v>70.38</v>
      </c>
      <c r="D200" s="2" t="str">
        <f>IF(AND(D199="",'Kurs-Eingabe'!F206=""),"",IF('Kurs-Eingabe'!F206="",D199,'Kurs-Eingabe'!F206))</f>
        <v/>
      </c>
      <c r="E200" s="2" t="str">
        <f>IF(AND(E199="",'Kurs-Eingabe'!G206=""),"",IF('Kurs-Eingabe'!G206="",E199,'Kurs-Eingabe'!G206))</f>
        <v/>
      </c>
      <c r="F200" s="2" t="str">
        <f>IF(AND(F199="",'Kurs-Eingabe'!H206=""),"",IF('Kurs-Eingabe'!H206="",F199,'Kurs-Eingabe'!H206))</f>
        <v/>
      </c>
      <c r="G200" s="2" t="str">
        <f>IF(AND(G199="",'Kurs-Eingabe'!I206=""),"",IF('Kurs-Eingabe'!I206="",G199,'Kurs-Eingabe'!I206))</f>
        <v/>
      </c>
      <c r="H200" s="2" t="str">
        <f>IF(AND(H199="",'Kurs-Eingabe'!J206=""),"",IF('Kurs-Eingabe'!J206="",H199,'Kurs-Eingabe'!J206))</f>
        <v/>
      </c>
      <c r="I200" s="2" t="str">
        <f>IF(AND(I199="",'Kurs-Eingabe'!K206=""),"",IF('Kurs-Eingabe'!K206="",I199,'Kurs-Eingabe'!K206))</f>
        <v/>
      </c>
      <c r="J200" s="2" t="str">
        <f>IF(AND(J199="",'Kurs-Eingabe'!L206=""),"",IF('Kurs-Eingabe'!L206="",J199,'Kurs-Eingabe'!L206))</f>
        <v/>
      </c>
      <c r="K200" s="2" t="str">
        <f>IF(AND(K199="",'Kurs-Eingabe'!M206=""),"",IF('Kurs-Eingabe'!M206="",K199,'Kurs-Eingabe'!M206))</f>
        <v/>
      </c>
    </row>
    <row r="201" spans="2:11" x14ac:dyDescent="0.2">
      <c r="B201" s="2">
        <f>IF(AND(B200="",'Kurs-Eingabe'!D207=""),"",IF('Kurs-Eingabe'!D207="",B200,'Kurs-Eingabe'!D207))</f>
        <v>185.98</v>
      </c>
      <c r="C201" s="2">
        <f>IF(AND(C200="",'Kurs-Eingabe'!E207=""),"",IF('Kurs-Eingabe'!E207="",C200,'Kurs-Eingabe'!E207))</f>
        <v>70.38</v>
      </c>
      <c r="D201" s="2" t="str">
        <f>IF(AND(D200="",'Kurs-Eingabe'!F207=""),"",IF('Kurs-Eingabe'!F207="",D200,'Kurs-Eingabe'!F207))</f>
        <v/>
      </c>
      <c r="E201" s="2" t="str">
        <f>IF(AND(E200="",'Kurs-Eingabe'!G207=""),"",IF('Kurs-Eingabe'!G207="",E200,'Kurs-Eingabe'!G207))</f>
        <v/>
      </c>
      <c r="F201" s="2" t="str">
        <f>IF(AND(F200="",'Kurs-Eingabe'!H207=""),"",IF('Kurs-Eingabe'!H207="",F200,'Kurs-Eingabe'!H207))</f>
        <v/>
      </c>
      <c r="G201" s="2" t="str">
        <f>IF(AND(G200="",'Kurs-Eingabe'!I207=""),"",IF('Kurs-Eingabe'!I207="",G200,'Kurs-Eingabe'!I207))</f>
        <v/>
      </c>
      <c r="H201" s="2" t="str">
        <f>IF(AND(H200="",'Kurs-Eingabe'!J207=""),"",IF('Kurs-Eingabe'!J207="",H200,'Kurs-Eingabe'!J207))</f>
        <v/>
      </c>
      <c r="I201" s="2" t="str">
        <f>IF(AND(I200="",'Kurs-Eingabe'!K207=""),"",IF('Kurs-Eingabe'!K207="",I200,'Kurs-Eingabe'!K207))</f>
        <v/>
      </c>
      <c r="J201" s="2" t="str">
        <f>IF(AND(J200="",'Kurs-Eingabe'!L207=""),"",IF('Kurs-Eingabe'!L207="",J200,'Kurs-Eingabe'!L207))</f>
        <v/>
      </c>
      <c r="K201" s="2" t="str">
        <f>IF(AND(K200="",'Kurs-Eingabe'!M207=""),"",IF('Kurs-Eingabe'!M207="",K200,'Kurs-Eingabe'!M207))</f>
        <v/>
      </c>
    </row>
    <row r="202" spans="2:11" x14ac:dyDescent="0.2">
      <c r="B202" s="2">
        <f>IF(AND(B201="",'Kurs-Eingabe'!D208=""),"",IF('Kurs-Eingabe'!D208="",B201,'Kurs-Eingabe'!D208))</f>
        <v>185.98</v>
      </c>
      <c r="C202" s="2">
        <f>IF(AND(C201="",'Kurs-Eingabe'!E208=""),"",IF('Kurs-Eingabe'!E208="",C201,'Kurs-Eingabe'!E208))</f>
        <v>70.38</v>
      </c>
      <c r="D202" s="2" t="str">
        <f>IF(AND(D201="",'Kurs-Eingabe'!F208=""),"",IF('Kurs-Eingabe'!F208="",D201,'Kurs-Eingabe'!F208))</f>
        <v/>
      </c>
      <c r="E202" s="2" t="str">
        <f>IF(AND(E201="",'Kurs-Eingabe'!G208=""),"",IF('Kurs-Eingabe'!G208="",E201,'Kurs-Eingabe'!G208))</f>
        <v/>
      </c>
      <c r="F202" s="2" t="str">
        <f>IF(AND(F201="",'Kurs-Eingabe'!H208=""),"",IF('Kurs-Eingabe'!H208="",F201,'Kurs-Eingabe'!H208))</f>
        <v/>
      </c>
      <c r="G202" s="2" t="str">
        <f>IF(AND(G201="",'Kurs-Eingabe'!I208=""),"",IF('Kurs-Eingabe'!I208="",G201,'Kurs-Eingabe'!I208))</f>
        <v/>
      </c>
      <c r="H202" s="2" t="str">
        <f>IF(AND(H201="",'Kurs-Eingabe'!J208=""),"",IF('Kurs-Eingabe'!J208="",H201,'Kurs-Eingabe'!J208))</f>
        <v/>
      </c>
      <c r="I202" s="2" t="str">
        <f>IF(AND(I201="",'Kurs-Eingabe'!K208=""),"",IF('Kurs-Eingabe'!K208="",I201,'Kurs-Eingabe'!K208))</f>
        <v/>
      </c>
      <c r="J202" s="2" t="str">
        <f>IF(AND(J201="",'Kurs-Eingabe'!L208=""),"",IF('Kurs-Eingabe'!L208="",J201,'Kurs-Eingabe'!L208))</f>
        <v/>
      </c>
      <c r="K202" s="2" t="str">
        <f>IF(AND(K201="",'Kurs-Eingabe'!M208=""),"",IF('Kurs-Eingabe'!M208="",K201,'Kurs-Eingabe'!M208))</f>
        <v/>
      </c>
    </row>
    <row r="203" spans="2:11" x14ac:dyDescent="0.2">
      <c r="B203" s="2">
        <f>IF(AND(B202="",'Kurs-Eingabe'!D209=""),"",IF('Kurs-Eingabe'!D209="",B202,'Kurs-Eingabe'!D209))</f>
        <v>185.98</v>
      </c>
      <c r="C203" s="2">
        <f>IF(AND(C202="",'Kurs-Eingabe'!E209=""),"",IF('Kurs-Eingabe'!E209="",C202,'Kurs-Eingabe'!E209))</f>
        <v>70.38</v>
      </c>
      <c r="D203" s="2" t="str">
        <f>IF(AND(D202="",'Kurs-Eingabe'!F209=""),"",IF('Kurs-Eingabe'!F209="",D202,'Kurs-Eingabe'!F209))</f>
        <v/>
      </c>
      <c r="E203" s="2" t="str">
        <f>IF(AND(E202="",'Kurs-Eingabe'!G209=""),"",IF('Kurs-Eingabe'!G209="",E202,'Kurs-Eingabe'!G209))</f>
        <v/>
      </c>
      <c r="F203" s="2" t="str">
        <f>IF(AND(F202="",'Kurs-Eingabe'!H209=""),"",IF('Kurs-Eingabe'!H209="",F202,'Kurs-Eingabe'!H209))</f>
        <v/>
      </c>
      <c r="G203" s="2" t="str">
        <f>IF(AND(G202="",'Kurs-Eingabe'!I209=""),"",IF('Kurs-Eingabe'!I209="",G202,'Kurs-Eingabe'!I209))</f>
        <v/>
      </c>
      <c r="H203" s="2" t="str">
        <f>IF(AND(H202="",'Kurs-Eingabe'!J209=""),"",IF('Kurs-Eingabe'!J209="",H202,'Kurs-Eingabe'!J209))</f>
        <v/>
      </c>
      <c r="I203" s="2" t="str">
        <f>IF(AND(I202="",'Kurs-Eingabe'!K209=""),"",IF('Kurs-Eingabe'!K209="",I202,'Kurs-Eingabe'!K209))</f>
        <v/>
      </c>
      <c r="J203" s="2" t="str">
        <f>IF(AND(J202="",'Kurs-Eingabe'!L209=""),"",IF('Kurs-Eingabe'!L209="",J202,'Kurs-Eingabe'!L209))</f>
        <v/>
      </c>
      <c r="K203" s="2" t="str">
        <f>IF(AND(K202="",'Kurs-Eingabe'!M209=""),"",IF('Kurs-Eingabe'!M209="",K202,'Kurs-Eingabe'!M209))</f>
        <v/>
      </c>
    </row>
    <row r="204" spans="2:11" x14ac:dyDescent="0.2">
      <c r="B204" s="2">
        <f>IF(AND(B203="",'Kurs-Eingabe'!D210=""),"",IF('Kurs-Eingabe'!D210="",B203,'Kurs-Eingabe'!D210))</f>
        <v>185.98</v>
      </c>
      <c r="C204" s="2">
        <f>IF(AND(C203="",'Kurs-Eingabe'!E210=""),"",IF('Kurs-Eingabe'!E210="",C203,'Kurs-Eingabe'!E210))</f>
        <v>70.38</v>
      </c>
      <c r="D204" s="2" t="str">
        <f>IF(AND(D203="",'Kurs-Eingabe'!F210=""),"",IF('Kurs-Eingabe'!F210="",D203,'Kurs-Eingabe'!F210))</f>
        <v/>
      </c>
      <c r="E204" s="2" t="str">
        <f>IF(AND(E203="",'Kurs-Eingabe'!G210=""),"",IF('Kurs-Eingabe'!G210="",E203,'Kurs-Eingabe'!G210))</f>
        <v/>
      </c>
      <c r="F204" s="2" t="str">
        <f>IF(AND(F203="",'Kurs-Eingabe'!H210=""),"",IF('Kurs-Eingabe'!H210="",F203,'Kurs-Eingabe'!H210))</f>
        <v/>
      </c>
      <c r="G204" s="2" t="str">
        <f>IF(AND(G203="",'Kurs-Eingabe'!I210=""),"",IF('Kurs-Eingabe'!I210="",G203,'Kurs-Eingabe'!I210))</f>
        <v/>
      </c>
      <c r="H204" s="2" t="str">
        <f>IF(AND(H203="",'Kurs-Eingabe'!J210=""),"",IF('Kurs-Eingabe'!J210="",H203,'Kurs-Eingabe'!J210))</f>
        <v/>
      </c>
      <c r="I204" s="2" t="str">
        <f>IF(AND(I203="",'Kurs-Eingabe'!K210=""),"",IF('Kurs-Eingabe'!K210="",I203,'Kurs-Eingabe'!K210))</f>
        <v/>
      </c>
      <c r="J204" s="2" t="str">
        <f>IF(AND(J203="",'Kurs-Eingabe'!L210=""),"",IF('Kurs-Eingabe'!L210="",J203,'Kurs-Eingabe'!L210))</f>
        <v/>
      </c>
      <c r="K204" s="2" t="str">
        <f>IF(AND(K203="",'Kurs-Eingabe'!M210=""),"",IF('Kurs-Eingabe'!M210="",K203,'Kurs-Eingabe'!M210))</f>
        <v/>
      </c>
    </row>
    <row r="205" spans="2:11" x14ac:dyDescent="0.2">
      <c r="B205" s="2">
        <f>IF(AND(B204="",'Kurs-Eingabe'!D211=""),"",IF('Kurs-Eingabe'!D211="",B204,'Kurs-Eingabe'!D211))</f>
        <v>185.98</v>
      </c>
      <c r="C205" s="2">
        <f>IF(AND(C204="",'Kurs-Eingabe'!E211=""),"",IF('Kurs-Eingabe'!E211="",C204,'Kurs-Eingabe'!E211))</f>
        <v>70.38</v>
      </c>
      <c r="D205" s="2" t="str">
        <f>IF(AND(D204="",'Kurs-Eingabe'!F211=""),"",IF('Kurs-Eingabe'!F211="",D204,'Kurs-Eingabe'!F211))</f>
        <v/>
      </c>
      <c r="E205" s="2" t="str">
        <f>IF(AND(E204="",'Kurs-Eingabe'!G211=""),"",IF('Kurs-Eingabe'!G211="",E204,'Kurs-Eingabe'!G211))</f>
        <v/>
      </c>
      <c r="F205" s="2" t="str">
        <f>IF(AND(F204="",'Kurs-Eingabe'!H211=""),"",IF('Kurs-Eingabe'!H211="",F204,'Kurs-Eingabe'!H211))</f>
        <v/>
      </c>
      <c r="G205" s="2" t="str">
        <f>IF(AND(G204="",'Kurs-Eingabe'!I211=""),"",IF('Kurs-Eingabe'!I211="",G204,'Kurs-Eingabe'!I211))</f>
        <v/>
      </c>
      <c r="H205" s="2" t="str">
        <f>IF(AND(H204="",'Kurs-Eingabe'!J211=""),"",IF('Kurs-Eingabe'!J211="",H204,'Kurs-Eingabe'!J211))</f>
        <v/>
      </c>
      <c r="I205" s="2" t="str">
        <f>IF(AND(I204="",'Kurs-Eingabe'!K211=""),"",IF('Kurs-Eingabe'!K211="",I204,'Kurs-Eingabe'!K211))</f>
        <v/>
      </c>
      <c r="J205" s="2" t="str">
        <f>IF(AND(J204="",'Kurs-Eingabe'!L211=""),"",IF('Kurs-Eingabe'!L211="",J204,'Kurs-Eingabe'!L211))</f>
        <v/>
      </c>
      <c r="K205" s="2" t="str">
        <f>IF(AND(K204="",'Kurs-Eingabe'!M211=""),"",IF('Kurs-Eingabe'!M211="",K204,'Kurs-Eingabe'!M211))</f>
        <v/>
      </c>
    </row>
    <row r="206" spans="2:11" x14ac:dyDescent="0.2">
      <c r="B206" s="2">
        <f>IF(AND(B205="",'Kurs-Eingabe'!D212=""),"",IF('Kurs-Eingabe'!D212="",B205,'Kurs-Eingabe'!D212))</f>
        <v>185.98</v>
      </c>
      <c r="C206" s="2">
        <f>IF(AND(C205="",'Kurs-Eingabe'!E212=""),"",IF('Kurs-Eingabe'!E212="",C205,'Kurs-Eingabe'!E212))</f>
        <v>70.38</v>
      </c>
      <c r="D206" s="2" t="str">
        <f>IF(AND(D205="",'Kurs-Eingabe'!F212=""),"",IF('Kurs-Eingabe'!F212="",D205,'Kurs-Eingabe'!F212))</f>
        <v/>
      </c>
      <c r="E206" s="2" t="str">
        <f>IF(AND(E205="",'Kurs-Eingabe'!G212=""),"",IF('Kurs-Eingabe'!G212="",E205,'Kurs-Eingabe'!G212))</f>
        <v/>
      </c>
      <c r="F206" s="2" t="str">
        <f>IF(AND(F205="",'Kurs-Eingabe'!H212=""),"",IF('Kurs-Eingabe'!H212="",F205,'Kurs-Eingabe'!H212))</f>
        <v/>
      </c>
      <c r="G206" s="2" t="str">
        <f>IF(AND(G205="",'Kurs-Eingabe'!I212=""),"",IF('Kurs-Eingabe'!I212="",G205,'Kurs-Eingabe'!I212))</f>
        <v/>
      </c>
      <c r="H206" s="2" t="str">
        <f>IF(AND(H205="",'Kurs-Eingabe'!J212=""),"",IF('Kurs-Eingabe'!J212="",H205,'Kurs-Eingabe'!J212))</f>
        <v/>
      </c>
      <c r="I206" s="2" t="str">
        <f>IF(AND(I205="",'Kurs-Eingabe'!K212=""),"",IF('Kurs-Eingabe'!K212="",I205,'Kurs-Eingabe'!K212))</f>
        <v/>
      </c>
      <c r="J206" s="2" t="str">
        <f>IF(AND(J205="",'Kurs-Eingabe'!L212=""),"",IF('Kurs-Eingabe'!L212="",J205,'Kurs-Eingabe'!L212))</f>
        <v/>
      </c>
      <c r="K206" s="2" t="str">
        <f>IF(AND(K205="",'Kurs-Eingabe'!M212=""),"",IF('Kurs-Eingabe'!M212="",K205,'Kurs-Eingabe'!M212))</f>
        <v/>
      </c>
    </row>
    <row r="207" spans="2:11" x14ac:dyDescent="0.2">
      <c r="B207" s="2">
        <f>IF(AND(B206="",'Kurs-Eingabe'!D213=""),"",IF('Kurs-Eingabe'!D213="",B206,'Kurs-Eingabe'!D213))</f>
        <v>185.98</v>
      </c>
      <c r="C207" s="2">
        <f>IF(AND(C206="",'Kurs-Eingabe'!E213=""),"",IF('Kurs-Eingabe'!E213="",C206,'Kurs-Eingabe'!E213))</f>
        <v>70.38</v>
      </c>
      <c r="D207" s="2" t="str">
        <f>IF(AND(D206="",'Kurs-Eingabe'!F213=""),"",IF('Kurs-Eingabe'!F213="",D206,'Kurs-Eingabe'!F213))</f>
        <v/>
      </c>
      <c r="E207" s="2" t="str">
        <f>IF(AND(E206="",'Kurs-Eingabe'!G213=""),"",IF('Kurs-Eingabe'!G213="",E206,'Kurs-Eingabe'!G213))</f>
        <v/>
      </c>
      <c r="F207" s="2" t="str">
        <f>IF(AND(F206="",'Kurs-Eingabe'!H213=""),"",IF('Kurs-Eingabe'!H213="",F206,'Kurs-Eingabe'!H213))</f>
        <v/>
      </c>
      <c r="G207" s="2" t="str">
        <f>IF(AND(G206="",'Kurs-Eingabe'!I213=""),"",IF('Kurs-Eingabe'!I213="",G206,'Kurs-Eingabe'!I213))</f>
        <v/>
      </c>
      <c r="H207" s="2" t="str">
        <f>IF(AND(H206="",'Kurs-Eingabe'!J213=""),"",IF('Kurs-Eingabe'!J213="",H206,'Kurs-Eingabe'!J213))</f>
        <v/>
      </c>
      <c r="I207" s="2" t="str">
        <f>IF(AND(I206="",'Kurs-Eingabe'!K213=""),"",IF('Kurs-Eingabe'!K213="",I206,'Kurs-Eingabe'!K213))</f>
        <v/>
      </c>
      <c r="J207" s="2" t="str">
        <f>IF(AND(J206="",'Kurs-Eingabe'!L213=""),"",IF('Kurs-Eingabe'!L213="",J206,'Kurs-Eingabe'!L213))</f>
        <v/>
      </c>
      <c r="K207" s="2" t="str">
        <f>IF(AND(K206="",'Kurs-Eingabe'!M213=""),"",IF('Kurs-Eingabe'!M213="",K206,'Kurs-Eingabe'!M213))</f>
        <v/>
      </c>
    </row>
    <row r="208" spans="2:11" x14ac:dyDescent="0.2">
      <c r="B208" s="2">
        <f>IF(AND(B207="",'Kurs-Eingabe'!D214=""),"",IF('Kurs-Eingabe'!D214="",B207,'Kurs-Eingabe'!D214))</f>
        <v>185.98</v>
      </c>
      <c r="C208" s="2">
        <f>IF(AND(C207="",'Kurs-Eingabe'!E214=""),"",IF('Kurs-Eingabe'!E214="",C207,'Kurs-Eingabe'!E214))</f>
        <v>70.38</v>
      </c>
      <c r="D208" s="2" t="str">
        <f>IF(AND(D207="",'Kurs-Eingabe'!F214=""),"",IF('Kurs-Eingabe'!F214="",D207,'Kurs-Eingabe'!F214))</f>
        <v/>
      </c>
      <c r="E208" s="2" t="str">
        <f>IF(AND(E207="",'Kurs-Eingabe'!G214=""),"",IF('Kurs-Eingabe'!G214="",E207,'Kurs-Eingabe'!G214))</f>
        <v/>
      </c>
      <c r="F208" s="2" t="str">
        <f>IF(AND(F207="",'Kurs-Eingabe'!H214=""),"",IF('Kurs-Eingabe'!H214="",F207,'Kurs-Eingabe'!H214))</f>
        <v/>
      </c>
      <c r="G208" s="2" t="str">
        <f>IF(AND(G207="",'Kurs-Eingabe'!I214=""),"",IF('Kurs-Eingabe'!I214="",G207,'Kurs-Eingabe'!I214))</f>
        <v/>
      </c>
      <c r="H208" s="2" t="str">
        <f>IF(AND(H207="",'Kurs-Eingabe'!J214=""),"",IF('Kurs-Eingabe'!J214="",H207,'Kurs-Eingabe'!J214))</f>
        <v/>
      </c>
      <c r="I208" s="2" t="str">
        <f>IF(AND(I207="",'Kurs-Eingabe'!K214=""),"",IF('Kurs-Eingabe'!K214="",I207,'Kurs-Eingabe'!K214))</f>
        <v/>
      </c>
      <c r="J208" s="2" t="str">
        <f>IF(AND(J207="",'Kurs-Eingabe'!L214=""),"",IF('Kurs-Eingabe'!L214="",J207,'Kurs-Eingabe'!L214))</f>
        <v/>
      </c>
      <c r="K208" s="2" t="str">
        <f>IF(AND(K207="",'Kurs-Eingabe'!M214=""),"",IF('Kurs-Eingabe'!M214="",K207,'Kurs-Eingabe'!M214))</f>
        <v/>
      </c>
    </row>
    <row r="209" spans="2:11" x14ac:dyDescent="0.2">
      <c r="B209" s="2">
        <f>IF(AND(B208="",'Kurs-Eingabe'!D215=""),"",IF('Kurs-Eingabe'!D215="",B208,'Kurs-Eingabe'!D215))</f>
        <v>185.98</v>
      </c>
      <c r="C209" s="2">
        <f>IF(AND(C208="",'Kurs-Eingabe'!E215=""),"",IF('Kurs-Eingabe'!E215="",C208,'Kurs-Eingabe'!E215))</f>
        <v>70.38</v>
      </c>
      <c r="D209" s="2" t="str">
        <f>IF(AND(D208="",'Kurs-Eingabe'!F215=""),"",IF('Kurs-Eingabe'!F215="",D208,'Kurs-Eingabe'!F215))</f>
        <v/>
      </c>
      <c r="E209" s="2" t="str">
        <f>IF(AND(E208="",'Kurs-Eingabe'!G215=""),"",IF('Kurs-Eingabe'!G215="",E208,'Kurs-Eingabe'!G215))</f>
        <v/>
      </c>
      <c r="F209" s="2" t="str">
        <f>IF(AND(F208="",'Kurs-Eingabe'!H215=""),"",IF('Kurs-Eingabe'!H215="",F208,'Kurs-Eingabe'!H215))</f>
        <v/>
      </c>
      <c r="G209" s="2" t="str">
        <f>IF(AND(G208="",'Kurs-Eingabe'!I215=""),"",IF('Kurs-Eingabe'!I215="",G208,'Kurs-Eingabe'!I215))</f>
        <v/>
      </c>
      <c r="H209" s="2" t="str">
        <f>IF(AND(H208="",'Kurs-Eingabe'!J215=""),"",IF('Kurs-Eingabe'!J215="",H208,'Kurs-Eingabe'!J215))</f>
        <v/>
      </c>
      <c r="I209" s="2" t="str">
        <f>IF(AND(I208="",'Kurs-Eingabe'!K215=""),"",IF('Kurs-Eingabe'!K215="",I208,'Kurs-Eingabe'!K215))</f>
        <v/>
      </c>
      <c r="J209" s="2" t="str">
        <f>IF(AND(J208="",'Kurs-Eingabe'!L215=""),"",IF('Kurs-Eingabe'!L215="",J208,'Kurs-Eingabe'!L215))</f>
        <v/>
      </c>
      <c r="K209" s="2" t="str">
        <f>IF(AND(K208="",'Kurs-Eingabe'!M215=""),"",IF('Kurs-Eingabe'!M215="",K208,'Kurs-Eingabe'!M215))</f>
        <v/>
      </c>
    </row>
    <row r="210" spans="2:11" x14ac:dyDescent="0.2">
      <c r="B210" s="2">
        <f>IF(AND(B209="",'Kurs-Eingabe'!D216=""),"",IF('Kurs-Eingabe'!D216="",B209,'Kurs-Eingabe'!D216))</f>
        <v>185.98</v>
      </c>
      <c r="C210" s="2">
        <f>IF(AND(C209="",'Kurs-Eingabe'!E216=""),"",IF('Kurs-Eingabe'!E216="",C209,'Kurs-Eingabe'!E216))</f>
        <v>70.38</v>
      </c>
      <c r="D210" s="2" t="str">
        <f>IF(AND(D209="",'Kurs-Eingabe'!F216=""),"",IF('Kurs-Eingabe'!F216="",D209,'Kurs-Eingabe'!F216))</f>
        <v/>
      </c>
      <c r="E210" s="2" t="str">
        <f>IF(AND(E209="",'Kurs-Eingabe'!G216=""),"",IF('Kurs-Eingabe'!G216="",E209,'Kurs-Eingabe'!G216))</f>
        <v/>
      </c>
      <c r="F210" s="2" t="str">
        <f>IF(AND(F209="",'Kurs-Eingabe'!H216=""),"",IF('Kurs-Eingabe'!H216="",F209,'Kurs-Eingabe'!H216))</f>
        <v/>
      </c>
      <c r="G210" s="2" t="str">
        <f>IF(AND(G209="",'Kurs-Eingabe'!I216=""),"",IF('Kurs-Eingabe'!I216="",G209,'Kurs-Eingabe'!I216))</f>
        <v/>
      </c>
      <c r="H210" s="2" t="str">
        <f>IF(AND(H209="",'Kurs-Eingabe'!J216=""),"",IF('Kurs-Eingabe'!J216="",H209,'Kurs-Eingabe'!J216))</f>
        <v/>
      </c>
      <c r="I210" s="2" t="str">
        <f>IF(AND(I209="",'Kurs-Eingabe'!K216=""),"",IF('Kurs-Eingabe'!K216="",I209,'Kurs-Eingabe'!K216))</f>
        <v/>
      </c>
      <c r="J210" s="2" t="str">
        <f>IF(AND(J209="",'Kurs-Eingabe'!L216=""),"",IF('Kurs-Eingabe'!L216="",J209,'Kurs-Eingabe'!L216))</f>
        <v/>
      </c>
      <c r="K210" s="2" t="str">
        <f>IF(AND(K209="",'Kurs-Eingabe'!M216=""),"",IF('Kurs-Eingabe'!M216="",K209,'Kurs-Eingabe'!M216))</f>
        <v/>
      </c>
    </row>
    <row r="211" spans="2:11" x14ac:dyDescent="0.2">
      <c r="B211" s="2">
        <f>IF(AND(B210="",'Kurs-Eingabe'!D217=""),"",IF('Kurs-Eingabe'!D217="",B210,'Kurs-Eingabe'!D217))</f>
        <v>185.98</v>
      </c>
      <c r="C211" s="2">
        <f>IF(AND(C210="",'Kurs-Eingabe'!E217=""),"",IF('Kurs-Eingabe'!E217="",C210,'Kurs-Eingabe'!E217))</f>
        <v>70.38</v>
      </c>
      <c r="D211" s="2" t="str">
        <f>IF(AND(D210="",'Kurs-Eingabe'!F217=""),"",IF('Kurs-Eingabe'!F217="",D210,'Kurs-Eingabe'!F217))</f>
        <v/>
      </c>
      <c r="E211" s="2" t="str">
        <f>IF(AND(E210="",'Kurs-Eingabe'!G217=""),"",IF('Kurs-Eingabe'!G217="",E210,'Kurs-Eingabe'!G217))</f>
        <v/>
      </c>
      <c r="F211" s="2" t="str">
        <f>IF(AND(F210="",'Kurs-Eingabe'!H217=""),"",IF('Kurs-Eingabe'!H217="",F210,'Kurs-Eingabe'!H217))</f>
        <v/>
      </c>
      <c r="G211" s="2" t="str">
        <f>IF(AND(G210="",'Kurs-Eingabe'!I217=""),"",IF('Kurs-Eingabe'!I217="",G210,'Kurs-Eingabe'!I217))</f>
        <v/>
      </c>
      <c r="H211" s="2" t="str">
        <f>IF(AND(H210="",'Kurs-Eingabe'!J217=""),"",IF('Kurs-Eingabe'!J217="",H210,'Kurs-Eingabe'!J217))</f>
        <v/>
      </c>
      <c r="I211" s="2" t="str">
        <f>IF(AND(I210="",'Kurs-Eingabe'!K217=""),"",IF('Kurs-Eingabe'!K217="",I210,'Kurs-Eingabe'!K217))</f>
        <v/>
      </c>
      <c r="J211" s="2" t="str">
        <f>IF(AND(J210="",'Kurs-Eingabe'!L217=""),"",IF('Kurs-Eingabe'!L217="",J210,'Kurs-Eingabe'!L217))</f>
        <v/>
      </c>
      <c r="K211" s="2" t="str">
        <f>IF(AND(K210="",'Kurs-Eingabe'!M217=""),"",IF('Kurs-Eingabe'!M217="",K210,'Kurs-Eingabe'!M217))</f>
        <v/>
      </c>
    </row>
    <row r="212" spans="2:11" x14ac:dyDescent="0.2">
      <c r="B212" s="2">
        <f>IF(AND(B211="",'Kurs-Eingabe'!D218=""),"",IF('Kurs-Eingabe'!D218="",B211,'Kurs-Eingabe'!D218))</f>
        <v>185.98</v>
      </c>
      <c r="C212" s="2">
        <f>IF(AND(C211="",'Kurs-Eingabe'!E218=""),"",IF('Kurs-Eingabe'!E218="",C211,'Kurs-Eingabe'!E218))</f>
        <v>70.38</v>
      </c>
      <c r="D212" s="2" t="str">
        <f>IF(AND(D211="",'Kurs-Eingabe'!F218=""),"",IF('Kurs-Eingabe'!F218="",D211,'Kurs-Eingabe'!F218))</f>
        <v/>
      </c>
      <c r="E212" s="2" t="str">
        <f>IF(AND(E211="",'Kurs-Eingabe'!G218=""),"",IF('Kurs-Eingabe'!G218="",E211,'Kurs-Eingabe'!G218))</f>
        <v/>
      </c>
      <c r="F212" s="2" t="str">
        <f>IF(AND(F211="",'Kurs-Eingabe'!H218=""),"",IF('Kurs-Eingabe'!H218="",F211,'Kurs-Eingabe'!H218))</f>
        <v/>
      </c>
      <c r="G212" s="2" t="str">
        <f>IF(AND(G211="",'Kurs-Eingabe'!I218=""),"",IF('Kurs-Eingabe'!I218="",G211,'Kurs-Eingabe'!I218))</f>
        <v/>
      </c>
      <c r="H212" s="2" t="str">
        <f>IF(AND(H211="",'Kurs-Eingabe'!J218=""),"",IF('Kurs-Eingabe'!J218="",H211,'Kurs-Eingabe'!J218))</f>
        <v/>
      </c>
      <c r="I212" s="2" t="str">
        <f>IF(AND(I211="",'Kurs-Eingabe'!K218=""),"",IF('Kurs-Eingabe'!K218="",I211,'Kurs-Eingabe'!K218))</f>
        <v/>
      </c>
      <c r="J212" s="2" t="str">
        <f>IF(AND(J211="",'Kurs-Eingabe'!L218=""),"",IF('Kurs-Eingabe'!L218="",J211,'Kurs-Eingabe'!L218))</f>
        <v/>
      </c>
      <c r="K212" s="2" t="str">
        <f>IF(AND(K211="",'Kurs-Eingabe'!M218=""),"",IF('Kurs-Eingabe'!M218="",K211,'Kurs-Eingabe'!M218))</f>
        <v/>
      </c>
    </row>
    <row r="213" spans="2:11" x14ac:dyDescent="0.2">
      <c r="B213" s="2">
        <f>IF(AND(B212="",'Kurs-Eingabe'!D219=""),"",IF('Kurs-Eingabe'!D219="",B212,'Kurs-Eingabe'!D219))</f>
        <v>185.98</v>
      </c>
      <c r="C213" s="2">
        <f>IF(AND(C212="",'Kurs-Eingabe'!E219=""),"",IF('Kurs-Eingabe'!E219="",C212,'Kurs-Eingabe'!E219))</f>
        <v>70.38</v>
      </c>
      <c r="D213" s="2" t="str">
        <f>IF(AND(D212="",'Kurs-Eingabe'!F219=""),"",IF('Kurs-Eingabe'!F219="",D212,'Kurs-Eingabe'!F219))</f>
        <v/>
      </c>
      <c r="E213" s="2" t="str">
        <f>IF(AND(E212="",'Kurs-Eingabe'!G219=""),"",IF('Kurs-Eingabe'!G219="",E212,'Kurs-Eingabe'!G219))</f>
        <v/>
      </c>
      <c r="F213" s="2" t="str">
        <f>IF(AND(F212="",'Kurs-Eingabe'!H219=""),"",IF('Kurs-Eingabe'!H219="",F212,'Kurs-Eingabe'!H219))</f>
        <v/>
      </c>
      <c r="G213" s="2" t="str">
        <f>IF(AND(G212="",'Kurs-Eingabe'!I219=""),"",IF('Kurs-Eingabe'!I219="",G212,'Kurs-Eingabe'!I219))</f>
        <v/>
      </c>
      <c r="H213" s="2" t="str">
        <f>IF(AND(H212="",'Kurs-Eingabe'!J219=""),"",IF('Kurs-Eingabe'!J219="",H212,'Kurs-Eingabe'!J219))</f>
        <v/>
      </c>
      <c r="I213" s="2" t="str">
        <f>IF(AND(I212="",'Kurs-Eingabe'!K219=""),"",IF('Kurs-Eingabe'!K219="",I212,'Kurs-Eingabe'!K219))</f>
        <v/>
      </c>
      <c r="J213" s="2" t="str">
        <f>IF(AND(J212="",'Kurs-Eingabe'!L219=""),"",IF('Kurs-Eingabe'!L219="",J212,'Kurs-Eingabe'!L219))</f>
        <v/>
      </c>
      <c r="K213" s="2" t="str">
        <f>IF(AND(K212="",'Kurs-Eingabe'!M219=""),"",IF('Kurs-Eingabe'!M219="",K212,'Kurs-Eingabe'!M219))</f>
        <v/>
      </c>
    </row>
    <row r="214" spans="2:11" x14ac:dyDescent="0.2">
      <c r="B214" s="2">
        <f>IF(AND(B213="",'Kurs-Eingabe'!D220=""),"",IF('Kurs-Eingabe'!D220="",B213,'Kurs-Eingabe'!D220))</f>
        <v>185.98</v>
      </c>
      <c r="C214" s="2">
        <f>IF(AND(C213="",'Kurs-Eingabe'!E220=""),"",IF('Kurs-Eingabe'!E220="",C213,'Kurs-Eingabe'!E220))</f>
        <v>70.38</v>
      </c>
      <c r="D214" s="2" t="str">
        <f>IF(AND(D213="",'Kurs-Eingabe'!F220=""),"",IF('Kurs-Eingabe'!F220="",D213,'Kurs-Eingabe'!F220))</f>
        <v/>
      </c>
      <c r="E214" s="2" t="str">
        <f>IF(AND(E213="",'Kurs-Eingabe'!G220=""),"",IF('Kurs-Eingabe'!G220="",E213,'Kurs-Eingabe'!G220))</f>
        <v/>
      </c>
      <c r="F214" s="2" t="str">
        <f>IF(AND(F213="",'Kurs-Eingabe'!H220=""),"",IF('Kurs-Eingabe'!H220="",F213,'Kurs-Eingabe'!H220))</f>
        <v/>
      </c>
      <c r="G214" s="2" t="str">
        <f>IF(AND(G213="",'Kurs-Eingabe'!I220=""),"",IF('Kurs-Eingabe'!I220="",G213,'Kurs-Eingabe'!I220))</f>
        <v/>
      </c>
      <c r="H214" s="2" t="str">
        <f>IF(AND(H213="",'Kurs-Eingabe'!J220=""),"",IF('Kurs-Eingabe'!J220="",H213,'Kurs-Eingabe'!J220))</f>
        <v/>
      </c>
      <c r="I214" s="2" t="str">
        <f>IF(AND(I213="",'Kurs-Eingabe'!K220=""),"",IF('Kurs-Eingabe'!K220="",I213,'Kurs-Eingabe'!K220))</f>
        <v/>
      </c>
      <c r="J214" s="2" t="str">
        <f>IF(AND(J213="",'Kurs-Eingabe'!L220=""),"",IF('Kurs-Eingabe'!L220="",J213,'Kurs-Eingabe'!L220))</f>
        <v/>
      </c>
      <c r="K214" s="2" t="str">
        <f>IF(AND(K213="",'Kurs-Eingabe'!M220=""),"",IF('Kurs-Eingabe'!M220="",K213,'Kurs-Eingabe'!M220))</f>
        <v/>
      </c>
    </row>
    <row r="215" spans="2:11" x14ac:dyDescent="0.2">
      <c r="B215" s="2">
        <f>IF(AND(B214="",'Kurs-Eingabe'!D221=""),"",IF('Kurs-Eingabe'!D221="",B214,'Kurs-Eingabe'!D221))</f>
        <v>185.98</v>
      </c>
      <c r="C215" s="2">
        <f>IF(AND(C214="",'Kurs-Eingabe'!E221=""),"",IF('Kurs-Eingabe'!E221="",C214,'Kurs-Eingabe'!E221))</f>
        <v>70.38</v>
      </c>
      <c r="D215" s="2" t="str">
        <f>IF(AND(D214="",'Kurs-Eingabe'!F221=""),"",IF('Kurs-Eingabe'!F221="",D214,'Kurs-Eingabe'!F221))</f>
        <v/>
      </c>
      <c r="E215" s="2" t="str">
        <f>IF(AND(E214="",'Kurs-Eingabe'!G221=""),"",IF('Kurs-Eingabe'!G221="",E214,'Kurs-Eingabe'!G221))</f>
        <v/>
      </c>
      <c r="F215" s="2" t="str">
        <f>IF(AND(F214="",'Kurs-Eingabe'!H221=""),"",IF('Kurs-Eingabe'!H221="",F214,'Kurs-Eingabe'!H221))</f>
        <v/>
      </c>
      <c r="G215" s="2" t="str">
        <f>IF(AND(G214="",'Kurs-Eingabe'!I221=""),"",IF('Kurs-Eingabe'!I221="",G214,'Kurs-Eingabe'!I221))</f>
        <v/>
      </c>
      <c r="H215" s="2" t="str">
        <f>IF(AND(H214="",'Kurs-Eingabe'!J221=""),"",IF('Kurs-Eingabe'!J221="",H214,'Kurs-Eingabe'!J221))</f>
        <v/>
      </c>
      <c r="I215" s="2" t="str">
        <f>IF(AND(I214="",'Kurs-Eingabe'!K221=""),"",IF('Kurs-Eingabe'!K221="",I214,'Kurs-Eingabe'!K221))</f>
        <v/>
      </c>
      <c r="J215" s="2" t="str">
        <f>IF(AND(J214="",'Kurs-Eingabe'!L221=""),"",IF('Kurs-Eingabe'!L221="",J214,'Kurs-Eingabe'!L221))</f>
        <v/>
      </c>
      <c r="K215" s="2" t="str">
        <f>IF(AND(K214="",'Kurs-Eingabe'!M221=""),"",IF('Kurs-Eingabe'!M221="",K214,'Kurs-Eingabe'!M221))</f>
        <v/>
      </c>
    </row>
    <row r="216" spans="2:11" x14ac:dyDescent="0.2">
      <c r="B216" s="2">
        <f>IF(AND(B215="",'Kurs-Eingabe'!D222=""),"",IF('Kurs-Eingabe'!D222="",B215,'Kurs-Eingabe'!D222))</f>
        <v>185.98</v>
      </c>
      <c r="C216" s="2">
        <f>IF(AND(C215="",'Kurs-Eingabe'!E222=""),"",IF('Kurs-Eingabe'!E222="",C215,'Kurs-Eingabe'!E222))</f>
        <v>70.38</v>
      </c>
      <c r="D216" s="2" t="str">
        <f>IF(AND(D215="",'Kurs-Eingabe'!F222=""),"",IF('Kurs-Eingabe'!F222="",D215,'Kurs-Eingabe'!F222))</f>
        <v/>
      </c>
      <c r="E216" s="2" t="str">
        <f>IF(AND(E215="",'Kurs-Eingabe'!G222=""),"",IF('Kurs-Eingabe'!G222="",E215,'Kurs-Eingabe'!G222))</f>
        <v/>
      </c>
      <c r="F216" s="2" t="str">
        <f>IF(AND(F215="",'Kurs-Eingabe'!H222=""),"",IF('Kurs-Eingabe'!H222="",F215,'Kurs-Eingabe'!H222))</f>
        <v/>
      </c>
      <c r="G216" s="2" t="str">
        <f>IF(AND(G215="",'Kurs-Eingabe'!I222=""),"",IF('Kurs-Eingabe'!I222="",G215,'Kurs-Eingabe'!I222))</f>
        <v/>
      </c>
      <c r="H216" s="2" t="str">
        <f>IF(AND(H215="",'Kurs-Eingabe'!J222=""),"",IF('Kurs-Eingabe'!J222="",H215,'Kurs-Eingabe'!J222))</f>
        <v/>
      </c>
      <c r="I216" s="2" t="str">
        <f>IF(AND(I215="",'Kurs-Eingabe'!K222=""),"",IF('Kurs-Eingabe'!K222="",I215,'Kurs-Eingabe'!K222))</f>
        <v/>
      </c>
      <c r="J216" s="2" t="str">
        <f>IF(AND(J215="",'Kurs-Eingabe'!L222=""),"",IF('Kurs-Eingabe'!L222="",J215,'Kurs-Eingabe'!L222))</f>
        <v/>
      </c>
      <c r="K216" s="2" t="str">
        <f>IF(AND(K215="",'Kurs-Eingabe'!M222=""),"",IF('Kurs-Eingabe'!M222="",K215,'Kurs-Eingabe'!M222))</f>
        <v/>
      </c>
    </row>
    <row r="217" spans="2:11" x14ac:dyDescent="0.2">
      <c r="B217" s="2">
        <f>IF(AND(B216="",'Kurs-Eingabe'!D223=""),"",IF('Kurs-Eingabe'!D223="",B216,'Kurs-Eingabe'!D223))</f>
        <v>185.98</v>
      </c>
      <c r="C217" s="2">
        <f>IF(AND(C216="",'Kurs-Eingabe'!E223=""),"",IF('Kurs-Eingabe'!E223="",C216,'Kurs-Eingabe'!E223))</f>
        <v>70.38</v>
      </c>
      <c r="D217" s="2" t="str">
        <f>IF(AND(D216="",'Kurs-Eingabe'!F223=""),"",IF('Kurs-Eingabe'!F223="",D216,'Kurs-Eingabe'!F223))</f>
        <v/>
      </c>
      <c r="E217" s="2" t="str">
        <f>IF(AND(E216="",'Kurs-Eingabe'!G223=""),"",IF('Kurs-Eingabe'!G223="",E216,'Kurs-Eingabe'!G223))</f>
        <v/>
      </c>
      <c r="F217" s="2" t="str">
        <f>IF(AND(F216="",'Kurs-Eingabe'!H223=""),"",IF('Kurs-Eingabe'!H223="",F216,'Kurs-Eingabe'!H223))</f>
        <v/>
      </c>
      <c r="G217" s="2" t="str">
        <f>IF(AND(G216="",'Kurs-Eingabe'!I223=""),"",IF('Kurs-Eingabe'!I223="",G216,'Kurs-Eingabe'!I223))</f>
        <v/>
      </c>
      <c r="H217" s="2" t="str">
        <f>IF(AND(H216="",'Kurs-Eingabe'!J223=""),"",IF('Kurs-Eingabe'!J223="",H216,'Kurs-Eingabe'!J223))</f>
        <v/>
      </c>
      <c r="I217" s="2" t="str">
        <f>IF(AND(I216="",'Kurs-Eingabe'!K223=""),"",IF('Kurs-Eingabe'!K223="",I216,'Kurs-Eingabe'!K223))</f>
        <v/>
      </c>
      <c r="J217" s="2" t="str">
        <f>IF(AND(J216="",'Kurs-Eingabe'!L223=""),"",IF('Kurs-Eingabe'!L223="",J216,'Kurs-Eingabe'!L223))</f>
        <v/>
      </c>
      <c r="K217" s="2" t="str">
        <f>IF(AND(K216="",'Kurs-Eingabe'!M223=""),"",IF('Kurs-Eingabe'!M223="",K216,'Kurs-Eingabe'!M223))</f>
        <v/>
      </c>
    </row>
    <row r="218" spans="2:11" x14ac:dyDescent="0.2">
      <c r="B218" s="2">
        <f>IF(AND(B217="",'Kurs-Eingabe'!D224=""),"",IF('Kurs-Eingabe'!D224="",B217,'Kurs-Eingabe'!D224))</f>
        <v>185.98</v>
      </c>
      <c r="C218" s="2">
        <f>IF(AND(C217="",'Kurs-Eingabe'!E224=""),"",IF('Kurs-Eingabe'!E224="",C217,'Kurs-Eingabe'!E224))</f>
        <v>70.38</v>
      </c>
      <c r="D218" s="2" t="str">
        <f>IF(AND(D217="",'Kurs-Eingabe'!F224=""),"",IF('Kurs-Eingabe'!F224="",D217,'Kurs-Eingabe'!F224))</f>
        <v/>
      </c>
      <c r="E218" s="2" t="str">
        <f>IF(AND(E217="",'Kurs-Eingabe'!G224=""),"",IF('Kurs-Eingabe'!G224="",E217,'Kurs-Eingabe'!G224))</f>
        <v/>
      </c>
      <c r="F218" s="2" t="str">
        <f>IF(AND(F217="",'Kurs-Eingabe'!H224=""),"",IF('Kurs-Eingabe'!H224="",F217,'Kurs-Eingabe'!H224))</f>
        <v/>
      </c>
      <c r="G218" s="2" t="str">
        <f>IF(AND(G217="",'Kurs-Eingabe'!I224=""),"",IF('Kurs-Eingabe'!I224="",G217,'Kurs-Eingabe'!I224))</f>
        <v/>
      </c>
      <c r="H218" s="2" t="str">
        <f>IF(AND(H217="",'Kurs-Eingabe'!J224=""),"",IF('Kurs-Eingabe'!J224="",H217,'Kurs-Eingabe'!J224))</f>
        <v/>
      </c>
      <c r="I218" s="2" t="str">
        <f>IF(AND(I217="",'Kurs-Eingabe'!K224=""),"",IF('Kurs-Eingabe'!K224="",I217,'Kurs-Eingabe'!K224))</f>
        <v/>
      </c>
      <c r="J218" s="2" t="str">
        <f>IF(AND(J217="",'Kurs-Eingabe'!L224=""),"",IF('Kurs-Eingabe'!L224="",J217,'Kurs-Eingabe'!L224))</f>
        <v/>
      </c>
      <c r="K218" s="2" t="str">
        <f>IF(AND(K217="",'Kurs-Eingabe'!M224=""),"",IF('Kurs-Eingabe'!M224="",K217,'Kurs-Eingabe'!M224))</f>
        <v/>
      </c>
    </row>
    <row r="219" spans="2:11" x14ac:dyDescent="0.2">
      <c r="B219" s="2">
        <f>IF(AND(B218="",'Kurs-Eingabe'!D225=""),"",IF('Kurs-Eingabe'!D225="",B218,'Kurs-Eingabe'!D225))</f>
        <v>185.98</v>
      </c>
      <c r="C219" s="2">
        <f>IF(AND(C218="",'Kurs-Eingabe'!E225=""),"",IF('Kurs-Eingabe'!E225="",C218,'Kurs-Eingabe'!E225))</f>
        <v>70.38</v>
      </c>
      <c r="D219" s="2" t="str">
        <f>IF(AND(D218="",'Kurs-Eingabe'!F225=""),"",IF('Kurs-Eingabe'!F225="",D218,'Kurs-Eingabe'!F225))</f>
        <v/>
      </c>
      <c r="E219" s="2" t="str">
        <f>IF(AND(E218="",'Kurs-Eingabe'!G225=""),"",IF('Kurs-Eingabe'!G225="",E218,'Kurs-Eingabe'!G225))</f>
        <v/>
      </c>
      <c r="F219" s="2" t="str">
        <f>IF(AND(F218="",'Kurs-Eingabe'!H225=""),"",IF('Kurs-Eingabe'!H225="",F218,'Kurs-Eingabe'!H225))</f>
        <v/>
      </c>
      <c r="G219" s="2" t="str">
        <f>IF(AND(G218="",'Kurs-Eingabe'!I225=""),"",IF('Kurs-Eingabe'!I225="",G218,'Kurs-Eingabe'!I225))</f>
        <v/>
      </c>
      <c r="H219" s="2" t="str">
        <f>IF(AND(H218="",'Kurs-Eingabe'!J225=""),"",IF('Kurs-Eingabe'!J225="",H218,'Kurs-Eingabe'!J225))</f>
        <v/>
      </c>
      <c r="I219" s="2" t="str">
        <f>IF(AND(I218="",'Kurs-Eingabe'!K225=""),"",IF('Kurs-Eingabe'!K225="",I218,'Kurs-Eingabe'!K225))</f>
        <v/>
      </c>
      <c r="J219" s="2" t="str">
        <f>IF(AND(J218="",'Kurs-Eingabe'!L225=""),"",IF('Kurs-Eingabe'!L225="",J218,'Kurs-Eingabe'!L225))</f>
        <v/>
      </c>
      <c r="K219" s="2" t="str">
        <f>IF(AND(K218="",'Kurs-Eingabe'!M225=""),"",IF('Kurs-Eingabe'!M225="",K218,'Kurs-Eingabe'!M225))</f>
        <v/>
      </c>
    </row>
    <row r="220" spans="2:11" x14ac:dyDescent="0.2">
      <c r="B220" s="2">
        <f>IF(AND(B219="",'Kurs-Eingabe'!D226=""),"",IF('Kurs-Eingabe'!D226="",B219,'Kurs-Eingabe'!D226))</f>
        <v>185.98</v>
      </c>
      <c r="C220" s="2">
        <f>IF(AND(C219="",'Kurs-Eingabe'!E226=""),"",IF('Kurs-Eingabe'!E226="",C219,'Kurs-Eingabe'!E226))</f>
        <v>70.38</v>
      </c>
      <c r="D220" s="2" t="str">
        <f>IF(AND(D219="",'Kurs-Eingabe'!F226=""),"",IF('Kurs-Eingabe'!F226="",D219,'Kurs-Eingabe'!F226))</f>
        <v/>
      </c>
      <c r="E220" s="2" t="str">
        <f>IF(AND(E219="",'Kurs-Eingabe'!G226=""),"",IF('Kurs-Eingabe'!G226="",E219,'Kurs-Eingabe'!G226))</f>
        <v/>
      </c>
      <c r="F220" s="2" t="str">
        <f>IF(AND(F219="",'Kurs-Eingabe'!H226=""),"",IF('Kurs-Eingabe'!H226="",F219,'Kurs-Eingabe'!H226))</f>
        <v/>
      </c>
      <c r="G220" s="2" t="str">
        <f>IF(AND(G219="",'Kurs-Eingabe'!I226=""),"",IF('Kurs-Eingabe'!I226="",G219,'Kurs-Eingabe'!I226))</f>
        <v/>
      </c>
      <c r="H220" s="2" t="str">
        <f>IF(AND(H219="",'Kurs-Eingabe'!J226=""),"",IF('Kurs-Eingabe'!J226="",H219,'Kurs-Eingabe'!J226))</f>
        <v/>
      </c>
      <c r="I220" s="2" t="str">
        <f>IF(AND(I219="",'Kurs-Eingabe'!K226=""),"",IF('Kurs-Eingabe'!K226="",I219,'Kurs-Eingabe'!K226))</f>
        <v/>
      </c>
      <c r="J220" s="2" t="str">
        <f>IF(AND(J219="",'Kurs-Eingabe'!L226=""),"",IF('Kurs-Eingabe'!L226="",J219,'Kurs-Eingabe'!L226))</f>
        <v/>
      </c>
      <c r="K220" s="2" t="str">
        <f>IF(AND(K219="",'Kurs-Eingabe'!M226=""),"",IF('Kurs-Eingabe'!M226="",K219,'Kurs-Eingabe'!M226))</f>
        <v/>
      </c>
    </row>
    <row r="221" spans="2:11" x14ac:dyDescent="0.2">
      <c r="B221" s="2">
        <f>IF(AND(B220="",'Kurs-Eingabe'!D227=""),"",IF('Kurs-Eingabe'!D227="",B220,'Kurs-Eingabe'!D227))</f>
        <v>185.98</v>
      </c>
      <c r="C221" s="2">
        <f>IF(AND(C220="",'Kurs-Eingabe'!E227=""),"",IF('Kurs-Eingabe'!E227="",C220,'Kurs-Eingabe'!E227))</f>
        <v>70.38</v>
      </c>
      <c r="D221" s="2" t="str">
        <f>IF(AND(D220="",'Kurs-Eingabe'!F227=""),"",IF('Kurs-Eingabe'!F227="",D220,'Kurs-Eingabe'!F227))</f>
        <v/>
      </c>
      <c r="E221" s="2" t="str">
        <f>IF(AND(E220="",'Kurs-Eingabe'!G227=""),"",IF('Kurs-Eingabe'!G227="",E220,'Kurs-Eingabe'!G227))</f>
        <v/>
      </c>
      <c r="F221" s="2" t="str">
        <f>IF(AND(F220="",'Kurs-Eingabe'!H227=""),"",IF('Kurs-Eingabe'!H227="",F220,'Kurs-Eingabe'!H227))</f>
        <v/>
      </c>
      <c r="G221" s="2" t="str">
        <f>IF(AND(G220="",'Kurs-Eingabe'!I227=""),"",IF('Kurs-Eingabe'!I227="",G220,'Kurs-Eingabe'!I227))</f>
        <v/>
      </c>
      <c r="H221" s="2" t="str">
        <f>IF(AND(H220="",'Kurs-Eingabe'!J227=""),"",IF('Kurs-Eingabe'!J227="",H220,'Kurs-Eingabe'!J227))</f>
        <v/>
      </c>
      <c r="I221" s="2" t="str">
        <f>IF(AND(I220="",'Kurs-Eingabe'!K227=""),"",IF('Kurs-Eingabe'!K227="",I220,'Kurs-Eingabe'!K227))</f>
        <v/>
      </c>
      <c r="J221" s="2" t="str">
        <f>IF(AND(J220="",'Kurs-Eingabe'!L227=""),"",IF('Kurs-Eingabe'!L227="",J220,'Kurs-Eingabe'!L227))</f>
        <v/>
      </c>
      <c r="K221" s="2" t="str">
        <f>IF(AND(K220="",'Kurs-Eingabe'!M227=""),"",IF('Kurs-Eingabe'!M227="",K220,'Kurs-Eingabe'!M227))</f>
        <v/>
      </c>
    </row>
    <row r="222" spans="2:11" x14ac:dyDescent="0.2">
      <c r="B222" s="2">
        <f>IF(AND(B221="",'Kurs-Eingabe'!D228=""),"",IF('Kurs-Eingabe'!D228="",B221,'Kurs-Eingabe'!D228))</f>
        <v>185.98</v>
      </c>
      <c r="C222" s="2">
        <f>IF(AND(C221="",'Kurs-Eingabe'!E228=""),"",IF('Kurs-Eingabe'!E228="",C221,'Kurs-Eingabe'!E228))</f>
        <v>70.38</v>
      </c>
      <c r="D222" s="2" t="str">
        <f>IF(AND(D221="",'Kurs-Eingabe'!F228=""),"",IF('Kurs-Eingabe'!F228="",D221,'Kurs-Eingabe'!F228))</f>
        <v/>
      </c>
      <c r="E222" s="2" t="str">
        <f>IF(AND(E221="",'Kurs-Eingabe'!G228=""),"",IF('Kurs-Eingabe'!G228="",E221,'Kurs-Eingabe'!G228))</f>
        <v/>
      </c>
      <c r="F222" s="2" t="str">
        <f>IF(AND(F221="",'Kurs-Eingabe'!H228=""),"",IF('Kurs-Eingabe'!H228="",F221,'Kurs-Eingabe'!H228))</f>
        <v/>
      </c>
      <c r="G222" s="2" t="str">
        <f>IF(AND(G221="",'Kurs-Eingabe'!I228=""),"",IF('Kurs-Eingabe'!I228="",G221,'Kurs-Eingabe'!I228))</f>
        <v/>
      </c>
      <c r="H222" s="2" t="str">
        <f>IF(AND(H221="",'Kurs-Eingabe'!J228=""),"",IF('Kurs-Eingabe'!J228="",H221,'Kurs-Eingabe'!J228))</f>
        <v/>
      </c>
      <c r="I222" s="2" t="str">
        <f>IF(AND(I221="",'Kurs-Eingabe'!K228=""),"",IF('Kurs-Eingabe'!K228="",I221,'Kurs-Eingabe'!K228))</f>
        <v/>
      </c>
      <c r="J222" s="2" t="str">
        <f>IF(AND(J221="",'Kurs-Eingabe'!L228=""),"",IF('Kurs-Eingabe'!L228="",J221,'Kurs-Eingabe'!L228))</f>
        <v/>
      </c>
      <c r="K222" s="2" t="str">
        <f>IF(AND(K221="",'Kurs-Eingabe'!M228=""),"",IF('Kurs-Eingabe'!M228="",K221,'Kurs-Eingabe'!M228))</f>
        <v/>
      </c>
    </row>
    <row r="223" spans="2:11" x14ac:dyDescent="0.2">
      <c r="B223" s="2">
        <f>IF(AND(B222="",'Kurs-Eingabe'!D229=""),"",IF('Kurs-Eingabe'!D229="",B222,'Kurs-Eingabe'!D229))</f>
        <v>185.98</v>
      </c>
      <c r="C223" s="2">
        <f>IF(AND(C222="",'Kurs-Eingabe'!E229=""),"",IF('Kurs-Eingabe'!E229="",C222,'Kurs-Eingabe'!E229))</f>
        <v>70.38</v>
      </c>
      <c r="D223" s="2" t="str">
        <f>IF(AND(D222="",'Kurs-Eingabe'!F229=""),"",IF('Kurs-Eingabe'!F229="",D222,'Kurs-Eingabe'!F229))</f>
        <v/>
      </c>
      <c r="E223" s="2" t="str">
        <f>IF(AND(E222="",'Kurs-Eingabe'!G229=""),"",IF('Kurs-Eingabe'!G229="",E222,'Kurs-Eingabe'!G229))</f>
        <v/>
      </c>
      <c r="F223" s="2" t="str">
        <f>IF(AND(F222="",'Kurs-Eingabe'!H229=""),"",IF('Kurs-Eingabe'!H229="",F222,'Kurs-Eingabe'!H229))</f>
        <v/>
      </c>
      <c r="G223" s="2" t="str">
        <f>IF(AND(G222="",'Kurs-Eingabe'!I229=""),"",IF('Kurs-Eingabe'!I229="",G222,'Kurs-Eingabe'!I229))</f>
        <v/>
      </c>
      <c r="H223" s="2" t="str">
        <f>IF(AND(H222="",'Kurs-Eingabe'!J229=""),"",IF('Kurs-Eingabe'!J229="",H222,'Kurs-Eingabe'!J229))</f>
        <v/>
      </c>
      <c r="I223" s="2" t="str">
        <f>IF(AND(I222="",'Kurs-Eingabe'!K229=""),"",IF('Kurs-Eingabe'!K229="",I222,'Kurs-Eingabe'!K229))</f>
        <v/>
      </c>
      <c r="J223" s="2" t="str">
        <f>IF(AND(J222="",'Kurs-Eingabe'!L229=""),"",IF('Kurs-Eingabe'!L229="",J222,'Kurs-Eingabe'!L229))</f>
        <v/>
      </c>
      <c r="K223" s="2" t="str">
        <f>IF(AND(K222="",'Kurs-Eingabe'!M229=""),"",IF('Kurs-Eingabe'!M229="",K222,'Kurs-Eingabe'!M229))</f>
        <v/>
      </c>
    </row>
    <row r="224" spans="2:11" x14ac:dyDescent="0.2">
      <c r="B224" s="2">
        <f>IF(AND(B223="",'Kurs-Eingabe'!D230=""),"",IF('Kurs-Eingabe'!D230="",B223,'Kurs-Eingabe'!D230))</f>
        <v>185.98</v>
      </c>
      <c r="C224" s="2">
        <f>IF(AND(C223="",'Kurs-Eingabe'!E230=""),"",IF('Kurs-Eingabe'!E230="",C223,'Kurs-Eingabe'!E230))</f>
        <v>70.38</v>
      </c>
      <c r="D224" s="2" t="str">
        <f>IF(AND(D223="",'Kurs-Eingabe'!F230=""),"",IF('Kurs-Eingabe'!F230="",D223,'Kurs-Eingabe'!F230))</f>
        <v/>
      </c>
      <c r="E224" s="2" t="str">
        <f>IF(AND(E223="",'Kurs-Eingabe'!G230=""),"",IF('Kurs-Eingabe'!G230="",E223,'Kurs-Eingabe'!G230))</f>
        <v/>
      </c>
      <c r="F224" s="2" t="str">
        <f>IF(AND(F223="",'Kurs-Eingabe'!H230=""),"",IF('Kurs-Eingabe'!H230="",F223,'Kurs-Eingabe'!H230))</f>
        <v/>
      </c>
      <c r="G224" s="2" t="str">
        <f>IF(AND(G223="",'Kurs-Eingabe'!I230=""),"",IF('Kurs-Eingabe'!I230="",G223,'Kurs-Eingabe'!I230))</f>
        <v/>
      </c>
      <c r="H224" s="2" t="str">
        <f>IF(AND(H223="",'Kurs-Eingabe'!J230=""),"",IF('Kurs-Eingabe'!J230="",H223,'Kurs-Eingabe'!J230))</f>
        <v/>
      </c>
      <c r="I224" s="2" t="str">
        <f>IF(AND(I223="",'Kurs-Eingabe'!K230=""),"",IF('Kurs-Eingabe'!K230="",I223,'Kurs-Eingabe'!K230))</f>
        <v/>
      </c>
      <c r="J224" s="2" t="str">
        <f>IF(AND(J223="",'Kurs-Eingabe'!L230=""),"",IF('Kurs-Eingabe'!L230="",J223,'Kurs-Eingabe'!L230))</f>
        <v/>
      </c>
      <c r="K224" s="2" t="str">
        <f>IF(AND(K223="",'Kurs-Eingabe'!M230=""),"",IF('Kurs-Eingabe'!M230="",K223,'Kurs-Eingabe'!M230))</f>
        <v/>
      </c>
    </row>
    <row r="225" spans="2:11" x14ac:dyDescent="0.2">
      <c r="B225" s="2">
        <f>IF(AND(B224="",'Kurs-Eingabe'!D231=""),"",IF('Kurs-Eingabe'!D231="",B224,'Kurs-Eingabe'!D231))</f>
        <v>185.98</v>
      </c>
      <c r="C225" s="2">
        <f>IF(AND(C224="",'Kurs-Eingabe'!E231=""),"",IF('Kurs-Eingabe'!E231="",C224,'Kurs-Eingabe'!E231))</f>
        <v>70.38</v>
      </c>
      <c r="D225" s="2" t="str">
        <f>IF(AND(D224="",'Kurs-Eingabe'!F231=""),"",IF('Kurs-Eingabe'!F231="",D224,'Kurs-Eingabe'!F231))</f>
        <v/>
      </c>
      <c r="E225" s="2" t="str">
        <f>IF(AND(E224="",'Kurs-Eingabe'!G231=""),"",IF('Kurs-Eingabe'!G231="",E224,'Kurs-Eingabe'!G231))</f>
        <v/>
      </c>
      <c r="F225" s="2" t="str">
        <f>IF(AND(F224="",'Kurs-Eingabe'!H231=""),"",IF('Kurs-Eingabe'!H231="",F224,'Kurs-Eingabe'!H231))</f>
        <v/>
      </c>
      <c r="G225" s="2" t="str">
        <f>IF(AND(G224="",'Kurs-Eingabe'!I231=""),"",IF('Kurs-Eingabe'!I231="",G224,'Kurs-Eingabe'!I231))</f>
        <v/>
      </c>
      <c r="H225" s="2" t="str">
        <f>IF(AND(H224="",'Kurs-Eingabe'!J231=""),"",IF('Kurs-Eingabe'!J231="",H224,'Kurs-Eingabe'!J231))</f>
        <v/>
      </c>
      <c r="I225" s="2" t="str">
        <f>IF(AND(I224="",'Kurs-Eingabe'!K231=""),"",IF('Kurs-Eingabe'!K231="",I224,'Kurs-Eingabe'!K231))</f>
        <v/>
      </c>
      <c r="J225" s="2" t="str">
        <f>IF(AND(J224="",'Kurs-Eingabe'!L231=""),"",IF('Kurs-Eingabe'!L231="",J224,'Kurs-Eingabe'!L231))</f>
        <v/>
      </c>
      <c r="K225" s="2" t="str">
        <f>IF(AND(K224="",'Kurs-Eingabe'!M231=""),"",IF('Kurs-Eingabe'!M231="",K224,'Kurs-Eingabe'!M231))</f>
        <v/>
      </c>
    </row>
    <row r="226" spans="2:11" x14ac:dyDescent="0.2">
      <c r="B226" s="2">
        <f>IF(AND(B225="",'Kurs-Eingabe'!D232=""),"",IF('Kurs-Eingabe'!D232="",B225,'Kurs-Eingabe'!D232))</f>
        <v>185.98</v>
      </c>
      <c r="C226" s="2">
        <f>IF(AND(C225="",'Kurs-Eingabe'!E232=""),"",IF('Kurs-Eingabe'!E232="",C225,'Kurs-Eingabe'!E232))</f>
        <v>70.38</v>
      </c>
      <c r="D226" s="2" t="str">
        <f>IF(AND(D225="",'Kurs-Eingabe'!F232=""),"",IF('Kurs-Eingabe'!F232="",D225,'Kurs-Eingabe'!F232))</f>
        <v/>
      </c>
      <c r="E226" s="2" t="str">
        <f>IF(AND(E225="",'Kurs-Eingabe'!G232=""),"",IF('Kurs-Eingabe'!G232="",E225,'Kurs-Eingabe'!G232))</f>
        <v/>
      </c>
      <c r="F226" s="2" t="str">
        <f>IF(AND(F225="",'Kurs-Eingabe'!H232=""),"",IF('Kurs-Eingabe'!H232="",F225,'Kurs-Eingabe'!H232))</f>
        <v/>
      </c>
      <c r="G226" s="2" t="str">
        <f>IF(AND(G225="",'Kurs-Eingabe'!I232=""),"",IF('Kurs-Eingabe'!I232="",G225,'Kurs-Eingabe'!I232))</f>
        <v/>
      </c>
      <c r="H226" s="2" t="str">
        <f>IF(AND(H225="",'Kurs-Eingabe'!J232=""),"",IF('Kurs-Eingabe'!J232="",H225,'Kurs-Eingabe'!J232))</f>
        <v/>
      </c>
      <c r="I226" s="2" t="str">
        <f>IF(AND(I225="",'Kurs-Eingabe'!K232=""),"",IF('Kurs-Eingabe'!K232="",I225,'Kurs-Eingabe'!K232))</f>
        <v/>
      </c>
      <c r="J226" s="2" t="str">
        <f>IF(AND(J225="",'Kurs-Eingabe'!L232=""),"",IF('Kurs-Eingabe'!L232="",J225,'Kurs-Eingabe'!L232))</f>
        <v/>
      </c>
      <c r="K226" s="2" t="str">
        <f>IF(AND(K225="",'Kurs-Eingabe'!M232=""),"",IF('Kurs-Eingabe'!M232="",K225,'Kurs-Eingabe'!M232))</f>
        <v/>
      </c>
    </row>
    <row r="227" spans="2:11" x14ac:dyDescent="0.2">
      <c r="B227" s="2">
        <f>IF(AND(B226="",'Kurs-Eingabe'!D233=""),"",IF('Kurs-Eingabe'!D233="",B226,'Kurs-Eingabe'!D233))</f>
        <v>185.98</v>
      </c>
      <c r="C227" s="2">
        <f>IF(AND(C226="",'Kurs-Eingabe'!E233=""),"",IF('Kurs-Eingabe'!E233="",C226,'Kurs-Eingabe'!E233))</f>
        <v>70.38</v>
      </c>
      <c r="D227" s="2" t="str">
        <f>IF(AND(D226="",'Kurs-Eingabe'!F233=""),"",IF('Kurs-Eingabe'!F233="",D226,'Kurs-Eingabe'!F233))</f>
        <v/>
      </c>
      <c r="E227" s="2" t="str">
        <f>IF(AND(E226="",'Kurs-Eingabe'!G233=""),"",IF('Kurs-Eingabe'!G233="",E226,'Kurs-Eingabe'!G233))</f>
        <v/>
      </c>
      <c r="F227" s="2" t="str">
        <f>IF(AND(F226="",'Kurs-Eingabe'!H233=""),"",IF('Kurs-Eingabe'!H233="",F226,'Kurs-Eingabe'!H233))</f>
        <v/>
      </c>
      <c r="G227" s="2" t="str">
        <f>IF(AND(G226="",'Kurs-Eingabe'!I233=""),"",IF('Kurs-Eingabe'!I233="",G226,'Kurs-Eingabe'!I233))</f>
        <v/>
      </c>
      <c r="H227" s="2" t="str">
        <f>IF(AND(H226="",'Kurs-Eingabe'!J233=""),"",IF('Kurs-Eingabe'!J233="",H226,'Kurs-Eingabe'!J233))</f>
        <v/>
      </c>
      <c r="I227" s="2" t="str">
        <f>IF(AND(I226="",'Kurs-Eingabe'!K233=""),"",IF('Kurs-Eingabe'!K233="",I226,'Kurs-Eingabe'!K233))</f>
        <v/>
      </c>
      <c r="J227" s="2" t="str">
        <f>IF(AND(J226="",'Kurs-Eingabe'!L233=""),"",IF('Kurs-Eingabe'!L233="",J226,'Kurs-Eingabe'!L233))</f>
        <v/>
      </c>
      <c r="K227" s="2" t="str">
        <f>IF(AND(K226="",'Kurs-Eingabe'!M233=""),"",IF('Kurs-Eingabe'!M233="",K226,'Kurs-Eingabe'!M233))</f>
        <v/>
      </c>
    </row>
    <row r="228" spans="2:11" x14ac:dyDescent="0.2">
      <c r="B228" s="2">
        <f>IF(AND(B227="",'Kurs-Eingabe'!D234=""),"",IF('Kurs-Eingabe'!D234="",B227,'Kurs-Eingabe'!D234))</f>
        <v>185.98</v>
      </c>
      <c r="C228" s="2">
        <f>IF(AND(C227="",'Kurs-Eingabe'!E234=""),"",IF('Kurs-Eingabe'!E234="",C227,'Kurs-Eingabe'!E234))</f>
        <v>70.38</v>
      </c>
      <c r="D228" s="2" t="str">
        <f>IF(AND(D227="",'Kurs-Eingabe'!F234=""),"",IF('Kurs-Eingabe'!F234="",D227,'Kurs-Eingabe'!F234))</f>
        <v/>
      </c>
      <c r="E228" s="2" t="str">
        <f>IF(AND(E227="",'Kurs-Eingabe'!G234=""),"",IF('Kurs-Eingabe'!G234="",E227,'Kurs-Eingabe'!G234))</f>
        <v/>
      </c>
      <c r="F228" s="2" t="str">
        <f>IF(AND(F227="",'Kurs-Eingabe'!H234=""),"",IF('Kurs-Eingabe'!H234="",F227,'Kurs-Eingabe'!H234))</f>
        <v/>
      </c>
      <c r="G228" s="2" t="str">
        <f>IF(AND(G227="",'Kurs-Eingabe'!I234=""),"",IF('Kurs-Eingabe'!I234="",G227,'Kurs-Eingabe'!I234))</f>
        <v/>
      </c>
      <c r="H228" s="2" t="str">
        <f>IF(AND(H227="",'Kurs-Eingabe'!J234=""),"",IF('Kurs-Eingabe'!J234="",H227,'Kurs-Eingabe'!J234))</f>
        <v/>
      </c>
      <c r="I228" s="2" t="str">
        <f>IF(AND(I227="",'Kurs-Eingabe'!K234=""),"",IF('Kurs-Eingabe'!K234="",I227,'Kurs-Eingabe'!K234))</f>
        <v/>
      </c>
      <c r="J228" s="2" t="str">
        <f>IF(AND(J227="",'Kurs-Eingabe'!L234=""),"",IF('Kurs-Eingabe'!L234="",J227,'Kurs-Eingabe'!L234))</f>
        <v/>
      </c>
      <c r="K228" s="2" t="str">
        <f>IF(AND(K227="",'Kurs-Eingabe'!M234=""),"",IF('Kurs-Eingabe'!M234="",K227,'Kurs-Eingabe'!M234))</f>
        <v/>
      </c>
    </row>
    <row r="229" spans="2:11" x14ac:dyDescent="0.2">
      <c r="B229" s="2">
        <f>IF(AND(B228="",'Kurs-Eingabe'!D235=""),"",IF('Kurs-Eingabe'!D235="",B228,'Kurs-Eingabe'!D235))</f>
        <v>185.98</v>
      </c>
      <c r="C229" s="2">
        <f>IF(AND(C228="",'Kurs-Eingabe'!E235=""),"",IF('Kurs-Eingabe'!E235="",C228,'Kurs-Eingabe'!E235))</f>
        <v>70.38</v>
      </c>
      <c r="D229" s="2" t="str">
        <f>IF(AND(D228="",'Kurs-Eingabe'!F235=""),"",IF('Kurs-Eingabe'!F235="",D228,'Kurs-Eingabe'!F235))</f>
        <v/>
      </c>
      <c r="E229" s="2" t="str">
        <f>IF(AND(E228="",'Kurs-Eingabe'!G235=""),"",IF('Kurs-Eingabe'!G235="",E228,'Kurs-Eingabe'!G235))</f>
        <v/>
      </c>
      <c r="F229" s="2" t="str">
        <f>IF(AND(F228="",'Kurs-Eingabe'!H235=""),"",IF('Kurs-Eingabe'!H235="",F228,'Kurs-Eingabe'!H235))</f>
        <v/>
      </c>
      <c r="G229" s="2" t="str">
        <f>IF(AND(G228="",'Kurs-Eingabe'!I235=""),"",IF('Kurs-Eingabe'!I235="",G228,'Kurs-Eingabe'!I235))</f>
        <v/>
      </c>
      <c r="H229" s="2" t="str">
        <f>IF(AND(H228="",'Kurs-Eingabe'!J235=""),"",IF('Kurs-Eingabe'!J235="",H228,'Kurs-Eingabe'!J235))</f>
        <v/>
      </c>
      <c r="I229" s="2" t="str">
        <f>IF(AND(I228="",'Kurs-Eingabe'!K235=""),"",IF('Kurs-Eingabe'!K235="",I228,'Kurs-Eingabe'!K235))</f>
        <v/>
      </c>
      <c r="J229" s="2" t="str">
        <f>IF(AND(J228="",'Kurs-Eingabe'!L235=""),"",IF('Kurs-Eingabe'!L235="",J228,'Kurs-Eingabe'!L235))</f>
        <v/>
      </c>
      <c r="K229" s="2" t="str">
        <f>IF(AND(K228="",'Kurs-Eingabe'!M235=""),"",IF('Kurs-Eingabe'!M235="",K228,'Kurs-Eingabe'!M235))</f>
        <v/>
      </c>
    </row>
    <row r="230" spans="2:11" x14ac:dyDescent="0.2">
      <c r="B230" s="2">
        <f>IF(AND(B229="",'Kurs-Eingabe'!D236=""),"",IF('Kurs-Eingabe'!D236="",B229,'Kurs-Eingabe'!D236))</f>
        <v>185.98</v>
      </c>
      <c r="C230" s="2">
        <f>IF(AND(C229="",'Kurs-Eingabe'!E236=""),"",IF('Kurs-Eingabe'!E236="",C229,'Kurs-Eingabe'!E236))</f>
        <v>70.38</v>
      </c>
      <c r="D230" s="2" t="str">
        <f>IF(AND(D229="",'Kurs-Eingabe'!F236=""),"",IF('Kurs-Eingabe'!F236="",D229,'Kurs-Eingabe'!F236))</f>
        <v/>
      </c>
      <c r="E230" s="2" t="str">
        <f>IF(AND(E229="",'Kurs-Eingabe'!G236=""),"",IF('Kurs-Eingabe'!G236="",E229,'Kurs-Eingabe'!G236))</f>
        <v/>
      </c>
      <c r="F230" s="2" t="str">
        <f>IF(AND(F229="",'Kurs-Eingabe'!H236=""),"",IF('Kurs-Eingabe'!H236="",F229,'Kurs-Eingabe'!H236))</f>
        <v/>
      </c>
      <c r="G230" s="2" t="str">
        <f>IF(AND(G229="",'Kurs-Eingabe'!I236=""),"",IF('Kurs-Eingabe'!I236="",G229,'Kurs-Eingabe'!I236))</f>
        <v/>
      </c>
      <c r="H230" s="2" t="str">
        <f>IF(AND(H229="",'Kurs-Eingabe'!J236=""),"",IF('Kurs-Eingabe'!J236="",H229,'Kurs-Eingabe'!J236))</f>
        <v/>
      </c>
      <c r="I230" s="2" t="str">
        <f>IF(AND(I229="",'Kurs-Eingabe'!K236=""),"",IF('Kurs-Eingabe'!K236="",I229,'Kurs-Eingabe'!K236))</f>
        <v/>
      </c>
      <c r="J230" s="2" t="str">
        <f>IF(AND(J229="",'Kurs-Eingabe'!L236=""),"",IF('Kurs-Eingabe'!L236="",J229,'Kurs-Eingabe'!L236))</f>
        <v/>
      </c>
      <c r="K230" s="2" t="str">
        <f>IF(AND(K229="",'Kurs-Eingabe'!M236=""),"",IF('Kurs-Eingabe'!M236="",K229,'Kurs-Eingabe'!M236))</f>
        <v/>
      </c>
    </row>
    <row r="231" spans="2:11" x14ac:dyDescent="0.2">
      <c r="B231" s="2">
        <f>IF(AND(B230="",'Kurs-Eingabe'!D237=""),"",IF('Kurs-Eingabe'!D237="",B230,'Kurs-Eingabe'!D237))</f>
        <v>185.98</v>
      </c>
      <c r="C231" s="2">
        <f>IF(AND(C230="",'Kurs-Eingabe'!E237=""),"",IF('Kurs-Eingabe'!E237="",C230,'Kurs-Eingabe'!E237))</f>
        <v>70.38</v>
      </c>
      <c r="D231" s="2" t="str">
        <f>IF(AND(D230="",'Kurs-Eingabe'!F237=""),"",IF('Kurs-Eingabe'!F237="",D230,'Kurs-Eingabe'!F237))</f>
        <v/>
      </c>
      <c r="E231" s="2" t="str">
        <f>IF(AND(E230="",'Kurs-Eingabe'!G237=""),"",IF('Kurs-Eingabe'!G237="",E230,'Kurs-Eingabe'!G237))</f>
        <v/>
      </c>
      <c r="F231" s="2" t="str">
        <f>IF(AND(F230="",'Kurs-Eingabe'!H237=""),"",IF('Kurs-Eingabe'!H237="",F230,'Kurs-Eingabe'!H237))</f>
        <v/>
      </c>
      <c r="G231" s="2" t="str">
        <f>IF(AND(G230="",'Kurs-Eingabe'!I237=""),"",IF('Kurs-Eingabe'!I237="",G230,'Kurs-Eingabe'!I237))</f>
        <v/>
      </c>
      <c r="H231" s="2" t="str">
        <f>IF(AND(H230="",'Kurs-Eingabe'!J237=""),"",IF('Kurs-Eingabe'!J237="",H230,'Kurs-Eingabe'!J237))</f>
        <v/>
      </c>
      <c r="I231" s="2" t="str">
        <f>IF(AND(I230="",'Kurs-Eingabe'!K237=""),"",IF('Kurs-Eingabe'!K237="",I230,'Kurs-Eingabe'!K237))</f>
        <v/>
      </c>
      <c r="J231" s="2" t="str">
        <f>IF(AND(J230="",'Kurs-Eingabe'!L237=""),"",IF('Kurs-Eingabe'!L237="",J230,'Kurs-Eingabe'!L237))</f>
        <v/>
      </c>
      <c r="K231" s="2" t="str">
        <f>IF(AND(K230="",'Kurs-Eingabe'!M237=""),"",IF('Kurs-Eingabe'!M237="",K230,'Kurs-Eingabe'!M237))</f>
        <v/>
      </c>
    </row>
    <row r="232" spans="2:11" x14ac:dyDescent="0.2">
      <c r="B232" s="2">
        <f>IF(AND(B231="",'Kurs-Eingabe'!D238=""),"",IF('Kurs-Eingabe'!D238="",B231,'Kurs-Eingabe'!D238))</f>
        <v>185.98</v>
      </c>
      <c r="C232" s="2">
        <f>IF(AND(C231="",'Kurs-Eingabe'!E238=""),"",IF('Kurs-Eingabe'!E238="",C231,'Kurs-Eingabe'!E238))</f>
        <v>70.38</v>
      </c>
      <c r="D232" s="2" t="str">
        <f>IF(AND(D231="",'Kurs-Eingabe'!F238=""),"",IF('Kurs-Eingabe'!F238="",D231,'Kurs-Eingabe'!F238))</f>
        <v/>
      </c>
      <c r="E232" s="2" t="str">
        <f>IF(AND(E231="",'Kurs-Eingabe'!G238=""),"",IF('Kurs-Eingabe'!G238="",E231,'Kurs-Eingabe'!G238))</f>
        <v/>
      </c>
      <c r="F232" s="2" t="str">
        <f>IF(AND(F231="",'Kurs-Eingabe'!H238=""),"",IF('Kurs-Eingabe'!H238="",F231,'Kurs-Eingabe'!H238))</f>
        <v/>
      </c>
      <c r="G232" s="2" t="str">
        <f>IF(AND(G231="",'Kurs-Eingabe'!I238=""),"",IF('Kurs-Eingabe'!I238="",G231,'Kurs-Eingabe'!I238))</f>
        <v/>
      </c>
      <c r="H232" s="2" t="str">
        <f>IF(AND(H231="",'Kurs-Eingabe'!J238=""),"",IF('Kurs-Eingabe'!J238="",H231,'Kurs-Eingabe'!J238))</f>
        <v/>
      </c>
      <c r="I232" s="2" t="str">
        <f>IF(AND(I231="",'Kurs-Eingabe'!K238=""),"",IF('Kurs-Eingabe'!K238="",I231,'Kurs-Eingabe'!K238))</f>
        <v/>
      </c>
      <c r="J232" s="2" t="str">
        <f>IF(AND(J231="",'Kurs-Eingabe'!L238=""),"",IF('Kurs-Eingabe'!L238="",J231,'Kurs-Eingabe'!L238))</f>
        <v/>
      </c>
      <c r="K232" s="2" t="str">
        <f>IF(AND(K231="",'Kurs-Eingabe'!M238=""),"",IF('Kurs-Eingabe'!M238="",K231,'Kurs-Eingabe'!M238))</f>
        <v/>
      </c>
    </row>
    <row r="233" spans="2:11" x14ac:dyDescent="0.2">
      <c r="B233" s="2">
        <f>IF(AND(B232="",'Kurs-Eingabe'!D239=""),"",IF('Kurs-Eingabe'!D239="",B232,'Kurs-Eingabe'!D239))</f>
        <v>185.98</v>
      </c>
      <c r="C233" s="2">
        <f>IF(AND(C232="",'Kurs-Eingabe'!E239=""),"",IF('Kurs-Eingabe'!E239="",C232,'Kurs-Eingabe'!E239))</f>
        <v>70.38</v>
      </c>
      <c r="D233" s="2" t="str">
        <f>IF(AND(D232="",'Kurs-Eingabe'!F239=""),"",IF('Kurs-Eingabe'!F239="",D232,'Kurs-Eingabe'!F239))</f>
        <v/>
      </c>
      <c r="E233" s="2" t="str">
        <f>IF(AND(E232="",'Kurs-Eingabe'!G239=""),"",IF('Kurs-Eingabe'!G239="",E232,'Kurs-Eingabe'!G239))</f>
        <v/>
      </c>
      <c r="F233" s="2" t="str">
        <f>IF(AND(F232="",'Kurs-Eingabe'!H239=""),"",IF('Kurs-Eingabe'!H239="",F232,'Kurs-Eingabe'!H239))</f>
        <v/>
      </c>
      <c r="G233" s="2" t="str">
        <f>IF(AND(G232="",'Kurs-Eingabe'!I239=""),"",IF('Kurs-Eingabe'!I239="",G232,'Kurs-Eingabe'!I239))</f>
        <v/>
      </c>
      <c r="H233" s="2" t="str">
        <f>IF(AND(H232="",'Kurs-Eingabe'!J239=""),"",IF('Kurs-Eingabe'!J239="",H232,'Kurs-Eingabe'!J239))</f>
        <v/>
      </c>
      <c r="I233" s="2" t="str">
        <f>IF(AND(I232="",'Kurs-Eingabe'!K239=""),"",IF('Kurs-Eingabe'!K239="",I232,'Kurs-Eingabe'!K239))</f>
        <v/>
      </c>
      <c r="J233" s="2" t="str">
        <f>IF(AND(J232="",'Kurs-Eingabe'!L239=""),"",IF('Kurs-Eingabe'!L239="",J232,'Kurs-Eingabe'!L239))</f>
        <v/>
      </c>
      <c r="K233" s="2" t="str">
        <f>IF(AND(K232="",'Kurs-Eingabe'!M239=""),"",IF('Kurs-Eingabe'!M239="",K232,'Kurs-Eingabe'!M239))</f>
        <v/>
      </c>
    </row>
    <row r="234" spans="2:11" x14ac:dyDescent="0.2">
      <c r="B234" s="2">
        <f>IF(AND(B233="",'Kurs-Eingabe'!D240=""),"",IF('Kurs-Eingabe'!D240="",B233,'Kurs-Eingabe'!D240))</f>
        <v>185.98</v>
      </c>
      <c r="C234" s="2">
        <f>IF(AND(C233="",'Kurs-Eingabe'!E240=""),"",IF('Kurs-Eingabe'!E240="",C233,'Kurs-Eingabe'!E240))</f>
        <v>70.38</v>
      </c>
      <c r="D234" s="2" t="str">
        <f>IF(AND(D233="",'Kurs-Eingabe'!F240=""),"",IF('Kurs-Eingabe'!F240="",D233,'Kurs-Eingabe'!F240))</f>
        <v/>
      </c>
      <c r="E234" s="2" t="str">
        <f>IF(AND(E233="",'Kurs-Eingabe'!G240=""),"",IF('Kurs-Eingabe'!G240="",E233,'Kurs-Eingabe'!G240))</f>
        <v/>
      </c>
      <c r="F234" s="2" t="str">
        <f>IF(AND(F233="",'Kurs-Eingabe'!H240=""),"",IF('Kurs-Eingabe'!H240="",F233,'Kurs-Eingabe'!H240))</f>
        <v/>
      </c>
      <c r="G234" s="2" t="str">
        <f>IF(AND(G233="",'Kurs-Eingabe'!I240=""),"",IF('Kurs-Eingabe'!I240="",G233,'Kurs-Eingabe'!I240))</f>
        <v/>
      </c>
      <c r="H234" s="2" t="str">
        <f>IF(AND(H233="",'Kurs-Eingabe'!J240=""),"",IF('Kurs-Eingabe'!J240="",H233,'Kurs-Eingabe'!J240))</f>
        <v/>
      </c>
      <c r="I234" s="2" t="str">
        <f>IF(AND(I233="",'Kurs-Eingabe'!K240=""),"",IF('Kurs-Eingabe'!K240="",I233,'Kurs-Eingabe'!K240))</f>
        <v/>
      </c>
      <c r="J234" s="2" t="str">
        <f>IF(AND(J233="",'Kurs-Eingabe'!L240=""),"",IF('Kurs-Eingabe'!L240="",J233,'Kurs-Eingabe'!L240))</f>
        <v/>
      </c>
      <c r="K234" s="2" t="str">
        <f>IF(AND(K233="",'Kurs-Eingabe'!M240=""),"",IF('Kurs-Eingabe'!M240="",K233,'Kurs-Eingabe'!M240))</f>
        <v/>
      </c>
    </row>
    <row r="235" spans="2:11" x14ac:dyDescent="0.2">
      <c r="B235" s="2">
        <f>IF(AND(B234="",'Kurs-Eingabe'!D241=""),"",IF('Kurs-Eingabe'!D241="",B234,'Kurs-Eingabe'!D241))</f>
        <v>185.98</v>
      </c>
      <c r="C235" s="2">
        <f>IF(AND(C234="",'Kurs-Eingabe'!E241=""),"",IF('Kurs-Eingabe'!E241="",C234,'Kurs-Eingabe'!E241))</f>
        <v>70.38</v>
      </c>
      <c r="D235" s="2" t="str">
        <f>IF(AND(D234="",'Kurs-Eingabe'!F241=""),"",IF('Kurs-Eingabe'!F241="",D234,'Kurs-Eingabe'!F241))</f>
        <v/>
      </c>
      <c r="E235" s="2" t="str">
        <f>IF(AND(E234="",'Kurs-Eingabe'!G241=""),"",IF('Kurs-Eingabe'!G241="",E234,'Kurs-Eingabe'!G241))</f>
        <v/>
      </c>
      <c r="F235" s="2" t="str">
        <f>IF(AND(F234="",'Kurs-Eingabe'!H241=""),"",IF('Kurs-Eingabe'!H241="",F234,'Kurs-Eingabe'!H241))</f>
        <v/>
      </c>
      <c r="G235" s="2" t="str">
        <f>IF(AND(G234="",'Kurs-Eingabe'!I241=""),"",IF('Kurs-Eingabe'!I241="",G234,'Kurs-Eingabe'!I241))</f>
        <v/>
      </c>
      <c r="H235" s="2" t="str">
        <f>IF(AND(H234="",'Kurs-Eingabe'!J241=""),"",IF('Kurs-Eingabe'!J241="",H234,'Kurs-Eingabe'!J241))</f>
        <v/>
      </c>
      <c r="I235" s="2" t="str">
        <f>IF(AND(I234="",'Kurs-Eingabe'!K241=""),"",IF('Kurs-Eingabe'!K241="",I234,'Kurs-Eingabe'!K241))</f>
        <v/>
      </c>
      <c r="J235" s="2" t="str">
        <f>IF(AND(J234="",'Kurs-Eingabe'!L241=""),"",IF('Kurs-Eingabe'!L241="",J234,'Kurs-Eingabe'!L241))</f>
        <v/>
      </c>
      <c r="K235" s="2" t="str">
        <f>IF(AND(K234="",'Kurs-Eingabe'!M241=""),"",IF('Kurs-Eingabe'!M241="",K234,'Kurs-Eingabe'!M241))</f>
        <v/>
      </c>
    </row>
    <row r="236" spans="2:11" x14ac:dyDescent="0.2">
      <c r="B236" s="2">
        <f>IF(AND(B235="",'Kurs-Eingabe'!D242=""),"",IF('Kurs-Eingabe'!D242="",B235,'Kurs-Eingabe'!D242))</f>
        <v>185.98</v>
      </c>
      <c r="C236" s="2">
        <f>IF(AND(C235="",'Kurs-Eingabe'!E242=""),"",IF('Kurs-Eingabe'!E242="",C235,'Kurs-Eingabe'!E242))</f>
        <v>70.38</v>
      </c>
      <c r="D236" s="2" t="str">
        <f>IF(AND(D235="",'Kurs-Eingabe'!F242=""),"",IF('Kurs-Eingabe'!F242="",D235,'Kurs-Eingabe'!F242))</f>
        <v/>
      </c>
      <c r="E236" s="2" t="str">
        <f>IF(AND(E235="",'Kurs-Eingabe'!G242=""),"",IF('Kurs-Eingabe'!G242="",E235,'Kurs-Eingabe'!G242))</f>
        <v/>
      </c>
      <c r="F236" s="2" t="str">
        <f>IF(AND(F235="",'Kurs-Eingabe'!H242=""),"",IF('Kurs-Eingabe'!H242="",F235,'Kurs-Eingabe'!H242))</f>
        <v/>
      </c>
      <c r="G236" s="2" t="str">
        <f>IF(AND(G235="",'Kurs-Eingabe'!I242=""),"",IF('Kurs-Eingabe'!I242="",G235,'Kurs-Eingabe'!I242))</f>
        <v/>
      </c>
      <c r="H236" s="2" t="str">
        <f>IF(AND(H235="",'Kurs-Eingabe'!J242=""),"",IF('Kurs-Eingabe'!J242="",H235,'Kurs-Eingabe'!J242))</f>
        <v/>
      </c>
      <c r="I236" s="2" t="str">
        <f>IF(AND(I235="",'Kurs-Eingabe'!K242=""),"",IF('Kurs-Eingabe'!K242="",I235,'Kurs-Eingabe'!K242))</f>
        <v/>
      </c>
      <c r="J236" s="2" t="str">
        <f>IF(AND(J235="",'Kurs-Eingabe'!L242=""),"",IF('Kurs-Eingabe'!L242="",J235,'Kurs-Eingabe'!L242))</f>
        <v/>
      </c>
      <c r="K236" s="2" t="str">
        <f>IF(AND(K235="",'Kurs-Eingabe'!M242=""),"",IF('Kurs-Eingabe'!M242="",K235,'Kurs-Eingabe'!M242))</f>
        <v/>
      </c>
    </row>
    <row r="237" spans="2:11" x14ac:dyDescent="0.2">
      <c r="B237" s="2">
        <f>IF(AND(B236="",'Kurs-Eingabe'!D243=""),"",IF('Kurs-Eingabe'!D243="",B236,'Kurs-Eingabe'!D243))</f>
        <v>185.98</v>
      </c>
      <c r="C237" s="2">
        <f>IF(AND(C236="",'Kurs-Eingabe'!E243=""),"",IF('Kurs-Eingabe'!E243="",C236,'Kurs-Eingabe'!E243))</f>
        <v>70.38</v>
      </c>
      <c r="D237" s="2" t="str">
        <f>IF(AND(D236="",'Kurs-Eingabe'!F243=""),"",IF('Kurs-Eingabe'!F243="",D236,'Kurs-Eingabe'!F243))</f>
        <v/>
      </c>
      <c r="E237" s="2" t="str">
        <f>IF(AND(E236="",'Kurs-Eingabe'!G243=""),"",IF('Kurs-Eingabe'!G243="",E236,'Kurs-Eingabe'!G243))</f>
        <v/>
      </c>
      <c r="F237" s="2" t="str">
        <f>IF(AND(F236="",'Kurs-Eingabe'!H243=""),"",IF('Kurs-Eingabe'!H243="",F236,'Kurs-Eingabe'!H243))</f>
        <v/>
      </c>
      <c r="G237" s="2" t="str">
        <f>IF(AND(G236="",'Kurs-Eingabe'!I243=""),"",IF('Kurs-Eingabe'!I243="",G236,'Kurs-Eingabe'!I243))</f>
        <v/>
      </c>
      <c r="H237" s="2" t="str">
        <f>IF(AND(H236="",'Kurs-Eingabe'!J243=""),"",IF('Kurs-Eingabe'!J243="",H236,'Kurs-Eingabe'!J243))</f>
        <v/>
      </c>
      <c r="I237" s="2" t="str">
        <f>IF(AND(I236="",'Kurs-Eingabe'!K243=""),"",IF('Kurs-Eingabe'!K243="",I236,'Kurs-Eingabe'!K243))</f>
        <v/>
      </c>
      <c r="J237" s="2" t="str">
        <f>IF(AND(J236="",'Kurs-Eingabe'!L243=""),"",IF('Kurs-Eingabe'!L243="",J236,'Kurs-Eingabe'!L243))</f>
        <v/>
      </c>
      <c r="K237" s="2" t="str">
        <f>IF(AND(K236="",'Kurs-Eingabe'!M243=""),"",IF('Kurs-Eingabe'!M243="",K236,'Kurs-Eingabe'!M243))</f>
        <v/>
      </c>
    </row>
    <row r="238" spans="2:11" x14ac:dyDescent="0.2">
      <c r="B238" s="2">
        <f>IF(AND(B237="",'Kurs-Eingabe'!D244=""),"",IF('Kurs-Eingabe'!D244="",B237,'Kurs-Eingabe'!D244))</f>
        <v>185.98</v>
      </c>
      <c r="C238" s="2">
        <f>IF(AND(C237="",'Kurs-Eingabe'!E244=""),"",IF('Kurs-Eingabe'!E244="",C237,'Kurs-Eingabe'!E244))</f>
        <v>70.38</v>
      </c>
      <c r="D238" s="2" t="str">
        <f>IF(AND(D237="",'Kurs-Eingabe'!F244=""),"",IF('Kurs-Eingabe'!F244="",D237,'Kurs-Eingabe'!F244))</f>
        <v/>
      </c>
      <c r="E238" s="2" t="str">
        <f>IF(AND(E237="",'Kurs-Eingabe'!G244=""),"",IF('Kurs-Eingabe'!G244="",E237,'Kurs-Eingabe'!G244))</f>
        <v/>
      </c>
      <c r="F238" s="2" t="str">
        <f>IF(AND(F237="",'Kurs-Eingabe'!H244=""),"",IF('Kurs-Eingabe'!H244="",F237,'Kurs-Eingabe'!H244))</f>
        <v/>
      </c>
      <c r="G238" s="2" t="str">
        <f>IF(AND(G237="",'Kurs-Eingabe'!I244=""),"",IF('Kurs-Eingabe'!I244="",G237,'Kurs-Eingabe'!I244))</f>
        <v/>
      </c>
      <c r="H238" s="2" t="str">
        <f>IF(AND(H237="",'Kurs-Eingabe'!J244=""),"",IF('Kurs-Eingabe'!J244="",H237,'Kurs-Eingabe'!J244))</f>
        <v/>
      </c>
      <c r="I238" s="2" t="str">
        <f>IF(AND(I237="",'Kurs-Eingabe'!K244=""),"",IF('Kurs-Eingabe'!K244="",I237,'Kurs-Eingabe'!K244))</f>
        <v/>
      </c>
      <c r="J238" s="2" t="str">
        <f>IF(AND(J237="",'Kurs-Eingabe'!L244=""),"",IF('Kurs-Eingabe'!L244="",J237,'Kurs-Eingabe'!L244))</f>
        <v/>
      </c>
      <c r="K238" s="2" t="str">
        <f>IF(AND(K237="",'Kurs-Eingabe'!M244=""),"",IF('Kurs-Eingabe'!M244="",K237,'Kurs-Eingabe'!M244))</f>
        <v/>
      </c>
    </row>
    <row r="239" spans="2:11" x14ac:dyDescent="0.2">
      <c r="B239" s="2">
        <f>IF(AND(B238="",'Kurs-Eingabe'!D245=""),"",IF('Kurs-Eingabe'!D245="",B238,'Kurs-Eingabe'!D245))</f>
        <v>185.98</v>
      </c>
      <c r="C239" s="2">
        <f>IF(AND(C238="",'Kurs-Eingabe'!E245=""),"",IF('Kurs-Eingabe'!E245="",C238,'Kurs-Eingabe'!E245))</f>
        <v>70.38</v>
      </c>
      <c r="D239" s="2" t="str">
        <f>IF(AND(D238="",'Kurs-Eingabe'!F245=""),"",IF('Kurs-Eingabe'!F245="",D238,'Kurs-Eingabe'!F245))</f>
        <v/>
      </c>
      <c r="E239" s="2" t="str">
        <f>IF(AND(E238="",'Kurs-Eingabe'!G245=""),"",IF('Kurs-Eingabe'!G245="",E238,'Kurs-Eingabe'!G245))</f>
        <v/>
      </c>
      <c r="F239" s="2" t="str">
        <f>IF(AND(F238="",'Kurs-Eingabe'!H245=""),"",IF('Kurs-Eingabe'!H245="",F238,'Kurs-Eingabe'!H245))</f>
        <v/>
      </c>
      <c r="G239" s="2" t="str">
        <f>IF(AND(G238="",'Kurs-Eingabe'!I245=""),"",IF('Kurs-Eingabe'!I245="",G238,'Kurs-Eingabe'!I245))</f>
        <v/>
      </c>
      <c r="H239" s="2" t="str">
        <f>IF(AND(H238="",'Kurs-Eingabe'!J245=""),"",IF('Kurs-Eingabe'!J245="",H238,'Kurs-Eingabe'!J245))</f>
        <v/>
      </c>
      <c r="I239" s="2" t="str">
        <f>IF(AND(I238="",'Kurs-Eingabe'!K245=""),"",IF('Kurs-Eingabe'!K245="",I238,'Kurs-Eingabe'!K245))</f>
        <v/>
      </c>
      <c r="J239" s="2" t="str">
        <f>IF(AND(J238="",'Kurs-Eingabe'!L245=""),"",IF('Kurs-Eingabe'!L245="",J238,'Kurs-Eingabe'!L245))</f>
        <v/>
      </c>
      <c r="K239" s="2" t="str">
        <f>IF(AND(K238="",'Kurs-Eingabe'!M245=""),"",IF('Kurs-Eingabe'!M245="",K238,'Kurs-Eingabe'!M245))</f>
        <v/>
      </c>
    </row>
    <row r="240" spans="2:11" x14ac:dyDescent="0.2">
      <c r="B240" s="2">
        <f>IF(AND(B239="",'Kurs-Eingabe'!D246=""),"",IF('Kurs-Eingabe'!D246="",B239,'Kurs-Eingabe'!D246))</f>
        <v>185.98</v>
      </c>
      <c r="C240" s="2">
        <f>IF(AND(C239="",'Kurs-Eingabe'!E246=""),"",IF('Kurs-Eingabe'!E246="",C239,'Kurs-Eingabe'!E246))</f>
        <v>70.38</v>
      </c>
      <c r="D240" s="2" t="str">
        <f>IF(AND(D239="",'Kurs-Eingabe'!F246=""),"",IF('Kurs-Eingabe'!F246="",D239,'Kurs-Eingabe'!F246))</f>
        <v/>
      </c>
      <c r="E240" s="2" t="str">
        <f>IF(AND(E239="",'Kurs-Eingabe'!G246=""),"",IF('Kurs-Eingabe'!G246="",E239,'Kurs-Eingabe'!G246))</f>
        <v/>
      </c>
      <c r="F240" s="2" t="str">
        <f>IF(AND(F239="",'Kurs-Eingabe'!H246=""),"",IF('Kurs-Eingabe'!H246="",F239,'Kurs-Eingabe'!H246))</f>
        <v/>
      </c>
      <c r="G240" s="2" t="str">
        <f>IF(AND(G239="",'Kurs-Eingabe'!I246=""),"",IF('Kurs-Eingabe'!I246="",G239,'Kurs-Eingabe'!I246))</f>
        <v/>
      </c>
      <c r="H240" s="2" t="str">
        <f>IF(AND(H239="",'Kurs-Eingabe'!J246=""),"",IF('Kurs-Eingabe'!J246="",H239,'Kurs-Eingabe'!J246))</f>
        <v/>
      </c>
      <c r="I240" s="2" t="str">
        <f>IF(AND(I239="",'Kurs-Eingabe'!K246=""),"",IF('Kurs-Eingabe'!K246="",I239,'Kurs-Eingabe'!K246))</f>
        <v/>
      </c>
      <c r="J240" s="2" t="str">
        <f>IF(AND(J239="",'Kurs-Eingabe'!L246=""),"",IF('Kurs-Eingabe'!L246="",J239,'Kurs-Eingabe'!L246))</f>
        <v/>
      </c>
      <c r="K240" s="2" t="str">
        <f>IF(AND(K239="",'Kurs-Eingabe'!M246=""),"",IF('Kurs-Eingabe'!M246="",K239,'Kurs-Eingabe'!M246))</f>
        <v/>
      </c>
    </row>
    <row r="241" spans="2:11" x14ac:dyDescent="0.2">
      <c r="B241" s="2">
        <f>IF(AND(B240="",'Kurs-Eingabe'!D247=""),"",IF('Kurs-Eingabe'!D247="",B240,'Kurs-Eingabe'!D247))</f>
        <v>185.98</v>
      </c>
      <c r="C241" s="2">
        <f>IF(AND(C240="",'Kurs-Eingabe'!E247=""),"",IF('Kurs-Eingabe'!E247="",C240,'Kurs-Eingabe'!E247))</f>
        <v>70.38</v>
      </c>
      <c r="D241" s="2" t="str">
        <f>IF(AND(D240="",'Kurs-Eingabe'!F247=""),"",IF('Kurs-Eingabe'!F247="",D240,'Kurs-Eingabe'!F247))</f>
        <v/>
      </c>
      <c r="E241" s="2" t="str">
        <f>IF(AND(E240="",'Kurs-Eingabe'!G247=""),"",IF('Kurs-Eingabe'!G247="",E240,'Kurs-Eingabe'!G247))</f>
        <v/>
      </c>
      <c r="F241" s="2" t="str">
        <f>IF(AND(F240="",'Kurs-Eingabe'!H247=""),"",IF('Kurs-Eingabe'!H247="",F240,'Kurs-Eingabe'!H247))</f>
        <v/>
      </c>
      <c r="G241" s="2" t="str">
        <f>IF(AND(G240="",'Kurs-Eingabe'!I247=""),"",IF('Kurs-Eingabe'!I247="",G240,'Kurs-Eingabe'!I247))</f>
        <v/>
      </c>
      <c r="H241" s="2" t="str">
        <f>IF(AND(H240="",'Kurs-Eingabe'!J247=""),"",IF('Kurs-Eingabe'!J247="",H240,'Kurs-Eingabe'!J247))</f>
        <v/>
      </c>
      <c r="I241" s="2" t="str">
        <f>IF(AND(I240="",'Kurs-Eingabe'!K247=""),"",IF('Kurs-Eingabe'!K247="",I240,'Kurs-Eingabe'!K247))</f>
        <v/>
      </c>
      <c r="J241" s="2" t="str">
        <f>IF(AND(J240="",'Kurs-Eingabe'!L247=""),"",IF('Kurs-Eingabe'!L247="",J240,'Kurs-Eingabe'!L247))</f>
        <v/>
      </c>
      <c r="K241" s="2" t="str">
        <f>IF(AND(K240="",'Kurs-Eingabe'!M247=""),"",IF('Kurs-Eingabe'!M247="",K240,'Kurs-Eingabe'!M247))</f>
        <v/>
      </c>
    </row>
    <row r="242" spans="2:11" x14ac:dyDescent="0.2">
      <c r="B242" s="2">
        <f>IF(AND(B241="",'Kurs-Eingabe'!D248=""),"",IF('Kurs-Eingabe'!D248="",B241,'Kurs-Eingabe'!D248))</f>
        <v>185.98</v>
      </c>
      <c r="C242" s="2">
        <f>IF(AND(C241="",'Kurs-Eingabe'!E248=""),"",IF('Kurs-Eingabe'!E248="",C241,'Kurs-Eingabe'!E248))</f>
        <v>70.38</v>
      </c>
      <c r="D242" s="2" t="str">
        <f>IF(AND(D241="",'Kurs-Eingabe'!F248=""),"",IF('Kurs-Eingabe'!F248="",D241,'Kurs-Eingabe'!F248))</f>
        <v/>
      </c>
      <c r="E242" s="2" t="str">
        <f>IF(AND(E241="",'Kurs-Eingabe'!G248=""),"",IF('Kurs-Eingabe'!G248="",E241,'Kurs-Eingabe'!G248))</f>
        <v/>
      </c>
      <c r="F242" s="2" t="str">
        <f>IF(AND(F241="",'Kurs-Eingabe'!H248=""),"",IF('Kurs-Eingabe'!H248="",F241,'Kurs-Eingabe'!H248))</f>
        <v/>
      </c>
      <c r="G242" s="2" t="str">
        <f>IF(AND(G241="",'Kurs-Eingabe'!I248=""),"",IF('Kurs-Eingabe'!I248="",G241,'Kurs-Eingabe'!I248))</f>
        <v/>
      </c>
      <c r="H242" s="2" t="str">
        <f>IF(AND(H241="",'Kurs-Eingabe'!J248=""),"",IF('Kurs-Eingabe'!J248="",H241,'Kurs-Eingabe'!J248))</f>
        <v/>
      </c>
      <c r="I242" s="2" t="str">
        <f>IF(AND(I241="",'Kurs-Eingabe'!K248=""),"",IF('Kurs-Eingabe'!K248="",I241,'Kurs-Eingabe'!K248))</f>
        <v/>
      </c>
      <c r="J242" s="2" t="str">
        <f>IF(AND(J241="",'Kurs-Eingabe'!L248=""),"",IF('Kurs-Eingabe'!L248="",J241,'Kurs-Eingabe'!L248))</f>
        <v/>
      </c>
      <c r="K242" s="2" t="str">
        <f>IF(AND(K241="",'Kurs-Eingabe'!M248=""),"",IF('Kurs-Eingabe'!M248="",K241,'Kurs-Eingabe'!M248))</f>
        <v/>
      </c>
    </row>
    <row r="243" spans="2:11" x14ac:dyDescent="0.2">
      <c r="B243" s="2">
        <f>IF(AND(B242="",'Kurs-Eingabe'!D249=""),"",IF('Kurs-Eingabe'!D249="",B242,'Kurs-Eingabe'!D249))</f>
        <v>185.98</v>
      </c>
      <c r="C243" s="2">
        <f>IF(AND(C242="",'Kurs-Eingabe'!E249=""),"",IF('Kurs-Eingabe'!E249="",C242,'Kurs-Eingabe'!E249))</f>
        <v>70.38</v>
      </c>
      <c r="D243" s="2" t="str">
        <f>IF(AND(D242="",'Kurs-Eingabe'!F249=""),"",IF('Kurs-Eingabe'!F249="",D242,'Kurs-Eingabe'!F249))</f>
        <v/>
      </c>
      <c r="E243" s="2" t="str">
        <f>IF(AND(E242="",'Kurs-Eingabe'!G249=""),"",IF('Kurs-Eingabe'!G249="",E242,'Kurs-Eingabe'!G249))</f>
        <v/>
      </c>
      <c r="F243" s="2" t="str">
        <f>IF(AND(F242="",'Kurs-Eingabe'!H249=""),"",IF('Kurs-Eingabe'!H249="",F242,'Kurs-Eingabe'!H249))</f>
        <v/>
      </c>
      <c r="G243" s="2" t="str">
        <f>IF(AND(G242="",'Kurs-Eingabe'!I249=""),"",IF('Kurs-Eingabe'!I249="",G242,'Kurs-Eingabe'!I249))</f>
        <v/>
      </c>
      <c r="H243" s="2" t="str">
        <f>IF(AND(H242="",'Kurs-Eingabe'!J249=""),"",IF('Kurs-Eingabe'!J249="",H242,'Kurs-Eingabe'!J249))</f>
        <v/>
      </c>
      <c r="I243" s="2" t="str">
        <f>IF(AND(I242="",'Kurs-Eingabe'!K249=""),"",IF('Kurs-Eingabe'!K249="",I242,'Kurs-Eingabe'!K249))</f>
        <v/>
      </c>
      <c r="J243" s="2" t="str">
        <f>IF(AND(J242="",'Kurs-Eingabe'!L249=""),"",IF('Kurs-Eingabe'!L249="",J242,'Kurs-Eingabe'!L249))</f>
        <v/>
      </c>
      <c r="K243" s="2" t="str">
        <f>IF(AND(K242="",'Kurs-Eingabe'!M249=""),"",IF('Kurs-Eingabe'!M249="",K242,'Kurs-Eingabe'!M249))</f>
        <v/>
      </c>
    </row>
    <row r="244" spans="2:11" x14ac:dyDescent="0.2">
      <c r="B244" s="2">
        <f>IF(AND(B243="",'Kurs-Eingabe'!D250=""),"",IF('Kurs-Eingabe'!D250="",B243,'Kurs-Eingabe'!D250))</f>
        <v>185.98</v>
      </c>
      <c r="C244" s="2">
        <f>IF(AND(C243="",'Kurs-Eingabe'!E250=""),"",IF('Kurs-Eingabe'!E250="",C243,'Kurs-Eingabe'!E250))</f>
        <v>70.38</v>
      </c>
      <c r="D244" s="2" t="str">
        <f>IF(AND(D243="",'Kurs-Eingabe'!F250=""),"",IF('Kurs-Eingabe'!F250="",D243,'Kurs-Eingabe'!F250))</f>
        <v/>
      </c>
      <c r="E244" s="2" t="str">
        <f>IF(AND(E243="",'Kurs-Eingabe'!G250=""),"",IF('Kurs-Eingabe'!G250="",E243,'Kurs-Eingabe'!G250))</f>
        <v/>
      </c>
      <c r="F244" s="2" t="str">
        <f>IF(AND(F243="",'Kurs-Eingabe'!H250=""),"",IF('Kurs-Eingabe'!H250="",F243,'Kurs-Eingabe'!H250))</f>
        <v/>
      </c>
      <c r="G244" s="2" t="str">
        <f>IF(AND(G243="",'Kurs-Eingabe'!I250=""),"",IF('Kurs-Eingabe'!I250="",G243,'Kurs-Eingabe'!I250))</f>
        <v/>
      </c>
      <c r="H244" s="2" t="str">
        <f>IF(AND(H243="",'Kurs-Eingabe'!J250=""),"",IF('Kurs-Eingabe'!J250="",H243,'Kurs-Eingabe'!J250))</f>
        <v/>
      </c>
      <c r="I244" s="2" t="str">
        <f>IF(AND(I243="",'Kurs-Eingabe'!K250=""),"",IF('Kurs-Eingabe'!K250="",I243,'Kurs-Eingabe'!K250))</f>
        <v/>
      </c>
      <c r="J244" s="2" t="str">
        <f>IF(AND(J243="",'Kurs-Eingabe'!L250=""),"",IF('Kurs-Eingabe'!L250="",J243,'Kurs-Eingabe'!L250))</f>
        <v/>
      </c>
      <c r="K244" s="2" t="str">
        <f>IF(AND(K243="",'Kurs-Eingabe'!M250=""),"",IF('Kurs-Eingabe'!M250="",K243,'Kurs-Eingabe'!M250))</f>
        <v/>
      </c>
    </row>
    <row r="245" spans="2:11" x14ac:dyDescent="0.2">
      <c r="B245" s="2">
        <f>IF(AND(B244="",'Kurs-Eingabe'!D251=""),"",IF('Kurs-Eingabe'!D251="",B244,'Kurs-Eingabe'!D251))</f>
        <v>185.98</v>
      </c>
      <c r="C245" s="2">
        <f>IF(AND(C244="",'Kurs-Eingabe'!E251=""),"",IF('Kurs-Eingabe'!E251="",C244,'Kurs-Eingabe'!E251))</f>
        <v>70.38</v>
      </c>
      <c r="D245" s="2" t="str">
        <f>IF(AND(D244="",'Kurs-Eingabe'!F251=""),"",IF('Kurs-Eingabe'!F251="",D244,'Kurs-Eingabe'!F251))</f>
        <v/>
      </c>
      <c r="E245" s="2" t="str">
        <f>IF(AND(E244="",'Kurs-Eingabe'!G251=""),"",IF('Kurs-Eingabe'!G251="",E244,'Kurs-Eingabe'!G251))</f>
        <v/>
      </c>
      <c r="F245" s="2" t="str">
        <f>IF(AND(F244="",'Kurs-Eingabe'!H251=""),"",IF('Kurs-Eingabe'!H251="",F244,'Kurs-Eingabe'!H251))</f>
        <v/>
      </c>
      <c r="G245" s="2" t="str">
        <f>IF(AND(G244="",'Kurs-Eingabe'!I251=""),"",IF('Kurs-Eingabe'!I251="",G244,'Kurs-Eingabe'!I251))</f>
        <v/>
      </c>
      <c r="H245" s="2" t="str">
        <f>IF(AND(H244="",'Kurs-Eingabe'!J251=""),"",IF('Kurs-Eingabe'!J251="",H244,'Kurs-Eingabe'!J251))</f>
        <v/>
      </c>
      <c r="I245" s="2" t="str">
        <f>IF(AND(I244="",'Kurs-Eingabe'!K251=""),"",IF('Kurs-Eingabe'!K251="",I244,'Kurs-Eingabe'!K251))</f>
        <v/>
      </c>
      <c r="J245" s="2" t="str">
        <f>IF(AND(J244="",'Kurs-Eingabe'!L251=""),"",IF('Kurs-Eingabe'!L251="",J244,'Kurs-Eingabe'!L251))</f>
        <v/>
      </c>
      <c r="K245" s="2" t="str">
        <f>IF(AND(K244="",'Kurs-Eingabe'!M251=""),"",IF('Kurs-Eingabe'!M251="",K244,'Kurs-Eingabe'!M251))</f>
        <v/>
      </c>
    </row>
    <row r="246" spans="2:11" x14ac:dyDescent="0.2">
      <c r="B246" s="2">
        <f>IF(AND(B245="",'Kurs-Eingabe'!D252=""),"",IF('Kurs-Eingabe'!D252="",B245,'Kurs-Eingabe'!D252))</f>
        <v>185.98</v>
      </c>
      <c r="C246" s="2">
        <f>IF(AND(C245="",'Kurs-Eingabe'!E252=""),"",IF('Kurs-Eingabe'!E252="",C245,'Kurs-Eingabe'!E252))</f>
        <v>70.38</v>
      </c>
      <c r="D246" s="2" t="str">
        <f>IF(AND(D245="",'Kurs-Eingabe'!F252=""),"",IF('Kurs-Eingabe'!F252="",D245,'Kurs-Eingabe'!F252))</f>
        <v/>
      </c>
      <c r="E246" s="2" t="str">
        <f>IF(AND(E245="",'Kurs-Eingabe'!G252=""),"",IF('Kurs-Eingabe'!G252="",E245,'Kurs-Eingabe'!G252))</f>
        <v/>
      </c>
      <c r="F246" s="2" t="str">
        <f>IF(AND(F245="",'Kurs-Eingabe'!H252=""),"",IF('Kurs-Eingabe'!H252="",F245,'Kurs-Eingabe'!H252))</f>
        <v/>
      </c>
      <c r="G246" s="2" t="str">
        <f>IF(AND(G245="",'Kurs-Eingabe'!I252=""),"",IF('Kurs-Eingabe'!I252="",G245,'Kurs-Eingabe'!I252))</f>
        <v/>
      </c>
      <c r="H246" s="2" t="str">
        <f>IF(AND(H245="",'Kurs-Eingabe'!J252=""),"",IF('Kurs-Eingabe'!J252="",H245,'Kurs-Eingabe'!J252))</f>
        <v/>
      </c>
      <c r="I246" s="2" t="str">
        <f>IF(AND(I245="",'Kurs-Eingabe'!K252=""),"",IF('Kurs-Eingabe'!K252="",I245,'Kurs-Eingabe'!K252))</f>
        <v/>
      </c>
      <c r="J246" s="2" t="str">
        <f>IF(AND(J245="",'Kurs-Eingabe'!L252=""),"",IF('Kurs-Eingabe'!L252="",J245,'Kurs-Eingabe'!L252))</f>
        <v/>
      </c>
      <c r="K246" s="2" t="str">
        <f>IF(AND(K245="",'Kurs-Eingabe'!M252=""),"",IF('Kurs-Eingabe'!M252="",K245,'Kurs-Eingabe'!M252))</f>
        <v/>
      </c>
    </row>
    <row r="247" spans="2:11" x14ac:dyDescent="0.2">
      <c r="B247" s="2">
        <f>IF(AND(B246="",'Kurs-Eingabe'!D253=""),"",IF('Kurs-Eingabe'!D253="",B246,'Kurs-Eingabe'!D253))</f>
        <v>185.98</v>
      </c>
      <c r="C247" s="2">
        <f>IF(AND(C246="",'Kurs-Eingabe'!E253=""),"",IF('Kurs-Eingabe'!E253="",C246,'Kurs-Eingabe'!E253))</f>
        <v>70.38</v>
      </c>
      <c r="D247" s="2" t="str">
        <f>IF(AND(D246="",'Kurs-Eingabe'!F253=""),"",IF('Kurs-Eingabe'!F253="",D246,'Kurs-Eingabe'!F253))</f>
        <v/>
      </c>
      <c r="E247" s="2" t="str">
        <f>IF(AND(E246="",'Kurs-Eingabe'!G253=""),"",IF('Kurs-Eingabe'!G253="",E246,'Kurs-Eingabe'!G253))</f>
        <v/>
      </c>
      <c r="F247" s="2" t="str">
        <f>IF(AND(F246="",'Kurs-Eingabe'!H253=""),"",IF('Kurs-Eingabe'!H253="",F246,'Kurs-Eingabe'!H253))</f>
        <v/>
      </c>
      <c r="G247" s="2" t="str">
        <f>IF(AND(G246="",'Kurs-Eingabe'!I253=""),"",IF('Kurs-Eingabe'!I253="",G246,'Kurs-Eingabe'!I253))</f>
        <v/>
      </c>
      <c r="H247" s="2" t="str">
        <f>IF(AND(H246="",'Kurs-Eingabe'!J253=""),"",IF('Kurs-Eingabe'!J253="",H246,'Kurs-Eingabe'!J253))</f>
        <v/>
      </c>
      <c r="I247" s="2" t="str">
        <f>IF(AND(I246="",'Kurs-Eingabe'!K253=""),"",IF('Kurs-Eingabe'!K253="",I246,'Kurs-Eingabe'!K253))</f>
        <v/>
      </c>
      <c r="J247" s="2" t="str">
        <f>IF(AND(J246="",'Kurs-Eingabe'!L253=""),"",IF('Kurs-Eingabe'!L253="",J246,'Kurs-Eingabe'!L253))</f>
        <v/>
      </c>
      <c r="K247" s="2" t="str">
        <f>IF(AND(K246="",'Kurs-Eingabe'!M253=""),"",IF('Kurs-Eingabe'!M253="",K246,'Kurs-Eingabe'!M253))</f>
        <v/>
      </c>
    </row>
    <row r="248" spans="2:11" x14ac:dyDescent="0.2">
      <c r="B248" s="2">
        <f>IF(AND(B247="",'Kurs-Eingabe'!D254=""),"",IF('Kurs-Eingabe'!D254="",B247,'Kurs-Eingabe'!D254))</f>
        <v>185.98</v>
      </c>
      <c r="C248" s="2">
        <f>IF(AND(C247="",'Kurs-Eingabe'!E254=""),"",IF('Kurs-Eingabe'!E254="",C247,'Kurs-Eingabe'!E254))</f>
        <v>70.38</v>
      </c>
      <c r="D248" s="2" t="str">
        <f>IF(AND(D247="",'Kurs-Eingabe'!F254=""),"",IF('Kurs-Eingabe'!F254="",D247,'Kurs-Eingabe'!F254))</f>
        <v/>
      </c>
      <c r="E248" s="2" t="str">
        <f>IF(AND(E247="",'Kurs-Eingabe'!G254=""),"",IF('Kurs-Eingabe'!G254="",E247,'Kurs-Eingabe'!G254))</f>
        <v/>
      </c>
      <c r="F248" s="2" t="str">
        <f>IF(AND(F247="",'Kurs-Eingabe'!H254=""),"",IF('Kurs-Eingabe'!H254="",F247,'Kurs-Eingabe'!H254))</f>
        <v/>
      </c>
      <c r="G248" s="2" t="str">
        <f>IF(AND(G247="",'Kurs-Eingabe'!I254=""),"",IF('Kurs-Eingabe'!I254="",G247,'Kurs-Eingabe'!I254))</f>
        <v/>
      </c>
      <c r="H248" s="2" t="str">
        <f>IF(AND(H247="",'Kurs-Eingabe'!J254=""),"",IF('Kurs-Eingabe'!J254="",H247,'Kurs-Eingabe'!J254))</f>
        <v/>
      </c>
      <c r="I248" s="2" t="str">
        <f>IF(AND(I247="",'Kurs-Eingabe'!K254=""),"",IF('Kurs-Eingabe'!K254="",I247,'Kurs-Eingabe'!K254))</f>
        <v/>
      </c>
      <c r="J248" s="2" t="str">
        <f>IF(AND(J247="",'Kurs-Eingabe'!L254=""),"",IF('Kurs-Eingabe'!L254="",J247,'Kurs-Eingabe'!L254))</f>
        <v/>
      </c>
      <c r="K248" s="2" t="str">
        <f>IF(AND(K247="",'Kurs-Eingabe'!M254=""),"",IF('Kurs-Eingabe'!M254="",K247,'Kurs-Eingabe'!M254))</f>
        <v/>
      </c>
    </row>
    <row r="249" spans="2:11" x14ac:dyDescent="0.2">
      <c r="B249" s="2">
        <f>IF(AND(B248="",'Kurs-Eingabe'!D255=""),"",IF('Kurs-Eingabe'!D255="",B248,'Kurs-Eingabe'!D255))</f>
        <v>185.98</v>
      </c>
      <c r="C249" s="2">
        <f>IF(AND(C248="",'Kurs-Eingabe'!E255=""),"",IF('Kurs-Eingabe'!E255="",C248,'Kurs-Eingabe'!E255))</f>
        <v>70.38</v>
      </c>
      <c r="D249" s="2" t="str">
        <f>IF(AND(D248="",'Kurs-Eingabe'!F255=""),"",IF('Kurs-Eingabe'!F255="",D248,'Kurs-Eingabe'!F255))</f>
        <v/>
      </c>
      <c r="E249" s="2" t="str">
        <f>IF(AND(E248="",'Kurs-Eingabe'!G255=""),"",IF('Kurs-Eingabe'!G255="",E248,'Kurs-Eingabe'!G255))</f>
        <v/>
      </c>
      <c r="F249" s="2" t="str">
        <f>IF(AND(F248="",'Kurs-Eingabe'!H255=""),"",IF('Kurs-Eingabe'!H255="",F248,'Kurs-Eingabe'!H255))</f>
        <v/>
      </c>
      <c r="G249" s="2" t="str">
        <f>IF(AND(G248="",'Kurs-Eingabe'!I255=""),"",IF('Kurs-Eingabe'!I255="",G248,'Kurs-Eingabe'!I255))</f>
        <v/>
      </c>
      <c r="H249" s="2" t="str">
        <f>IF(AND(H248="",'Kurs-Eingabe'!J255=""),"",IF('Kurs-Eingabe'!J255="",H248,'Kurs-Eingabe'!J255))</f>
        <v/>
      </c>
      <c r="I249" s="2" t="str">
        <f>IF(AND(I248="",'Kurs-Eingabe'!K255=""),"",IF('Kurs-Eingabe'!K255="",I248,'Kurs-Eingabe'!K255))</f>
        <v/>
      </c>
      <c r="J249" s="2" t="str">
        <f>IF(AND(J248="",'Kurs-Eingabe'!L255=""),"",IF('Kurs-Eingabe'!L255="",J248,'Kurs-Eingabe'!L255))</f>
        <v/>
      </c>
      <c r="K249" s="2" t="str">
        <f>IF(AND(K248="",'Kurs-Eingabe'!M255=""),"",IF('Kurs-Eingabe'!M255="",K248,'Kurs-Eingabe'!M255))</f>
        <v/>
      </c>
    </row>
    <row r="250" spans="2:11" x14ac:dyDescent="0.2">
      <c r="B250" s="2">
        <f>IF(AND(B249="",'Kurs-Eingabe'!D256=""),"",IF('Kurs-Eingabe'!D256="",B249,'Kurs-Eingabe'!D256))</f>
        <v>185.98</v>
      </c>
      <c r="C250" s="2">
        <f>IF(AND(C249="",'Kurs-Eingabe'!E256=""),"",IF('Kurs-Eingabe'!E256="",C249,'Kurs-Eingabe'!E256))</f>
        <v>70.38</v>
      </c>
      <c r="D250" s="2" t="str">
        <f>IF(AND(D249="",'Kurs-Eingabe'!F256=""),"",IF('Kurs-Eingabe'!F256="",D249,'Kurs-Eingabe'!F256))</f>
        <v/>
      </c>
      <c r="E250" s="2" t="str">
        <f>IF(AND(E249="",'Kurs-Eingabe'!G256=""),"",IF('Kurs-Eingabe'!G256="",E249,'Kurs-Eingabe'!G256))</f>
        <v/>
      </c>
      <c r="F250" s="2" t="str">
        <f>IF(AND(F249="",'Kurs-Eingabe'!H256=""),"",IF('Kurs-Eingabe'!H256="",F249,'Kurs-Eingabe'!H256))</f>
        <v/>
      </c>
      <c r="G250" s="2" t="str">
        <f>IF(AND(G249="",'Kurs-Eingabe'!I256=""),"",IF('Kurs-Eingabe'!I256="",G249,'Kurs-Eingabe'!I256))</f>
        <v/>
      </c>
      <c r="H250" s="2" t="str">
        <f>IF(AND(H249="",'Kurs-Eingabe'!J256=""),"",IF('Kurs-Eingabe'!J256="",H249,'Kurs-Eingabe'!J256))</f>
        <v/>
      </c>
      <c r="I250" s="2" t="str">
        <f>IF(AND(I249="",'Kurs-Eingabe'!K256=""),"",IF('Kurs-Eingabe'!K256="",I249,'Kurs-Eingabe'!K256))</f>
        <v/>
      </c>
      <c r="J250" s="2" t="str">
        <f>IF(AND(J249="",'Kurs-Eingabe'!L256=""),"",IF('Kurs-Eingabe'!L256="",J249,'Kurs-Eingabe'!L256))</f>
        <v/>
      </c>
      <c r="K250" s="2" t="str">
        <f>IF(AND(K249="",'Kurs-Eingabe'!M256=""),"",IF('Kurs-Eingabe'!M256="",K249,'Kurs-Eingabe'!M256))</f>
        <v/>
      </c>
    </row>
    <row r="251" spans="2:11" x14ac:dyDescent="0.2">
      <c r="B251" s="2">
        <f>IF(AND(B250="",'Kurs-Eingabe'!D257=""),"",IF('Kurs-Eingabe'!D257="",B250,'Kurs-Eingabe'!D257))</f>
        <v>185.98</v>
      </c>
      <c r="C251" s="2">
        <f>IF(AND(C250="",'Kurs-Eingabe'!E257=""),"",IF('Kurs-Eingabe'!E257="",C250,'Kurs-Eingabe'!E257))</f>
        <v>70.38</v>
      </c>
      <c r="D251" s="2" t="str">
        <f>IF(AND(D250="",'Kurs-Eingabe'!F257=""),"",IF('Kurs-Eingabe'!F257="",D250,'Kurs-Eingabe'!F257))</f>
        <v/>
      </c>
      <c r="E251" s="2" t="str">
        <f>IF(AND(E250="",'Kurs-Eingabe'!G257=""),"",IF('Kurs-Eingabe'!G257="",E250,'Kurs-Eingabe'!G257))</f>
        <v/>
      </c>
      <c r="F251" s="2" t="str">
        <f>IF(AND(F250="",'Kurs-Eingabe'!H257=""),"",IF('Kurs-Eingabe'!H257="",F250,'Kurs-Eingabe'!H257))</f>
        <v/>
      </c>
      <c r="G251" s="2" t="str">
        <f>IF(AND(G250="",'Kurs-Eingabe'!I257=""),"",IF('Kurs-Eingabe'!I257="",G250,'Kurs-Eingabe'!I257))</f>
        <v/>
      </c>
      <c r="H251" s="2" t="str">
        <f>IF(AND(H250="",'Kurs-Eingabe'!J257=""),"",IF('Kurs-Eingabe'!J257="",H250,'Kurs-Eingabe'!J257))</f>
        <v/>
      </c>
      <c r="I251" s="2" t="str">
        <f>IF(AND(I250="",'Kurs-Eingabe'!K257=""),"",IF('Kurs-Eingabe'!K257="",I250,'Kurs-Eingabe'!K257))</f>
        <v/>
      </c>
      <c r="J251" s="2" t="str">
        <f>IF(AND(J250="",'Kurs-Eingabe'!L257=""),"",IF('Kurs-Eingabe'!L257="",J250,'Kurs-Eingabe'!L257))</f>
        <v/>
      </c>
      <c r="K251" s="2" t="str">
        <f>IF(AND(K250="",'Kurs-Eingabe'!M257=""),"",IF('Kurs-Eingabe'!M257="",K250,'Kurs-Eingabe'!M257))</f>
        <v/>
      </c>
    </row>
    <row r="252" spans="2:11" x14ac:dyDescent="0.2">
      <c r="B252" s="2">
        <f>IF(AND(B251="",'Kurs-Eingabe'!D258=""),"",IF('Kurs-Eingabe'!D258="",B251,'Kurs-Eingabe'!D258))</f>
        <v>185.98</v>
      </c>
      <c r="C252" s="2">
        <f>IF(AND(C251="",'Kurs-Eingabe'!E258=""),"",IF('Kurs-Eingabe'!E258="",C251,'Kurs-Eingabe'!E258))</f>
        <v>70.38</v>
      </c>
      <c r="D252" s="2" t="str">
        <f>IF(AND(D251="",'Kurs-Eingabe'!F258=""),"",IF('Kurs-Eingabe'!F258="",D251,'Kurs-Eingabe'!F258))</f>
        <v/>
      </c>
      <c r="E252" s="2" t="str">
        <f>IF(AND(E251="",'Kurs-Eingabe'!G258=""),"",IF('Kurs-Eingabe'!G258="",E251,'Kurs-Eingabe'!G258))</f>
        <v/>
      </c>
      <c r="F252" s="2" t="str">
        <f>IF(AND(F251="",'Kurs-Eingabe'!H258=""),"",IF('Kurs-Eingabe'!H258="",F251,'Kurs-Eingabe'!H258))</f>
        <v/>
      </c>
      <c r="G252" s="2" t="str">
        <f>IF(AND(G251="",'Kurs-Eingabe'!I258=""),"",IF('Kurs-Eingabe'!I258="",G251,'Kurs-Eingabe'!I258))</f>
        <v/>
      </c>
      <c r="H252" s="2" t="str">
        <f>IF(AND(H251="",'Kurs-Eingabe'!J258=""),"",IF('Kurs-Eingabe'!J258="",H251,'Kurs-Eingabe'!J258))</f>
        <v/>
      </c>
      <c r="I252" s="2" t="str">
        <f>IF(AND(I251="",'Kurs-Eingabe'!K258=""),"",IF('Kurs-Eingabe'!K258="",I251,'Kurs-Eingabe'!K258))</f>
        <v/>
      </c>
      <c r="J252" s="2" t="str">
        <f>IF(AND(J251="",'Kurs-Eingabe'!L258=""),"",IF('Kurs-Eingabe'!L258="",J251,'Kurs-Eingabe'!L258))</f>
        <v/>
      </c>
      <c r="K252" s="2" t="str">
        <f>IF(AND(K251="",'Kurs-Eingabe'!M258=""),"",IF('Kurs-Eingabe'!M258="",K251,'Kurs-Eingabe'!M258))</f>
        <v/>
      </c>
    </row>
    <row r="253" spans="2:11" x14ac:dyDescent="0.2">
      <c r="B253" s="2">
        <f>IF(AND(B252="",'Kurs-Eingabe'!D259=""),"",IF('Kurs-Eingabe'!D259="",B252,'Kurs-Eingabe'!D259))</f>
        <v>185.98</v>
      </c>
      <c r="C253" s="2">
        <f>IF(AND(C252="",'Kurs-Eingabe'!E259=""),"",IF('Kurs-Eingabe'!E259="",C252,'Kurs-Eingabe'!E259))</f>
        <v>70.38</v>
      </c>
      <c r="D253" s="2" t="str">
        <f>IF(AND(D252="",'Kurs-Eingabe'!F259=""),"",IF('Kurs-Eingabe'!F259="",D252,'Kurs-Eingabe'!F259))</f>
        <v/>
      </c>
      <c r="E253" s="2" t="str">
        <f>IF(AND(E252="",'Kurs-Eingabe'!G259=""),"",IF('Kurs-Eingabe'!G259="",E252,'Kurs-Eingabe'!G259))</f>
        <v/>
      </c>
      <c r="F253" s="2" t="str">
        <f>IF(AND(F252="",'Kurs-Eingabe'!H259=""),"",IF('Kurs-Eingabe'!H259="",F252,'Kurs-Eingabe'!H259))</f>
        <v/>
      </c>
      <c r="G253" s="2" t="str">
        <f>IF(AND(G252="",'Kurs-Eingabe'!I259=""),"",IF('Kurs-Eingabe'!I259="",G252,'Kurs-Eingabe'!I259))</f>
        <v/>
      </c>
      <c r="H253" s="2" t="str">
        <f>IF(AND(H252="",'Kurs-Eingabe'!J259=""),"",IF('Kurs-Eingabe'!J259="",H252,'Kurs-Eingabe'!J259))</f>
        <v/>
      </c>
      <c r="I253" s="2" t="str">
        <f>IF(AND(I252="",'Kurs-Eingabe'!K259=""),"",IF('Kurs-Eingabe'!K259="",I252,'Kurs-Eingabe'!K259))</f>
        <v/>
      </c>
      <c r="J253" s="2" t="str">
        <f>IF(AND(J252="",'Kurs-Eingabe'!L259=""),"",IF('Kurs-Eingabe'!L259="",J252,'Kurs-Eingabe'!L259))</f>
        <v/>
      </c>
      <c r="K253" s="2" t="str">
        <f>IF(AND(K252="",'Kurs-Eingabe'!M259=""),"",IF('Kurs-Eingabe'!M259="",K252,'Kurs-Eingabe'!M259))</f>
        <v/>
      </c>
    </row>
    <row r="254" spans="2:11" x14ac:dyDescent="0.2">
      <c r="B254" s="2">
        <f>IF(AND(B253="",'Kurs-Eingabe'!D260=""),"",IF('Kurs-Eingabe'!D260="",B253,'Kurs-Eingabe'!D260))</f>
        <v>185.98</v>
      </c>
      <c r="C254" s="2">
        <f>IF(AND(C253="",'Kurs-Eingabe'!E260=""),"",IF('Kurs-Eingabe'!E260="",C253,'Kurs-Eingabe'!E260))</f>
        <v>70.38</v>
      </c>
      <c r="D254" s="2" t="str">
        <f>IF(AND(D253="",'Kurs-Eingabe'!F260=""),"",IF('Kurs-Eingabe'!F260="",D253,'Kurs-Eingabe'!F260))</f>
        <v/>
      </c>
      <c r="E254" s="2" t="str">
        <f>IF(AND(E253="",'Kurs-Eingabe'!G260=""),"",IF('Kurs-Eingabe'!G260="",E253,'Kurs-Eingabe'!G260))</f>
        <v/>
      </c>
      <c r="F254" s="2" t="str">
        <f>IF(AND(F253="",'Kurs-Eingabe'!H260=""),"",IF('Kurs-Eingabe'!H260="",F253,'Kurs-Eingabe'!H260))</f>
        <v/>
      </c>
      <c r="G254" s="2" t="str">
        <f>IF(AND(G253="",'Kurs-Eingabe'!I260=""),"",IF('Kurs-Eingabe'!I260="",G253,'Kurs-Eingabe'!I260))</f>
        <v/>
      </c>
      <c r="H254" s="2" t="str">
        <f>IF(AND(H253="",'Kurs-Eingabe'!J260=""),"",IF('Kurs-Eingabe'!J260="",H253,'Kurs-Eingabe'!J260))</f>
        <v/>
      </c>
      <c r="I254" s="2" t="str">
        <f>IF(AND(I253="",'Kurs-Eingabe'!K260=""),"",IF('Kurs-Eingabe'!K260="",I253,'Kurs-Eingabe'!K260))</f>
        <v/>
      </c>
      <c r="J254" s="2" t="str">
        <f>IF(AND(J253="",'Kurs-Eingabe'!L260=""),"",IF('Kurs-Eingabe'!L260="",J253,'Kurs-Eingabe'!L260))</f>
        <v/>
      </c>
      <c r="K254" s="2" t="str">
        <f>IF(AND(K253="",'Kurs-Eingabe'!M260=""),"",IF('Kurs-Eingabe'!M260="",K253,'Kurs-Eingabe'!M260))</f>
        <v/>
      </c>
    </row>
    <row r="255" spans="2:11" x14ac:dyDescent="0.2">
      <c r="B255" s="2">
        <f>IF(AND(B254="",'Kurs-Eingabe'!D261=""),"",IF('Kurs-Eingabe'!D261="",B254,'Kurs-Eingabe'!D261))</f>
        <v>185.98</v>
      </c>
      <c r="C255" s="2">
        <f>IF(AND(C254="",'Kurs-Eingabe'!E261=""),"",IF('Kurs-Eingabe'!E261="",C254,'Kurs-Eingabe'!E261))</f>
        <v>70.38</v>
      </c>
      <c r="D255" s="2" t="str">
        <f>IF(AND(D254="",'Kurs-Eingabe'!F261=""),"",IF('Kurs-Eingabe'!F261="",D254,'Kurs-Eingabe'!F261))</f>
        <v/>
      </c>
      <c r="E255" s="2" t="str">
        <f>IF(AND(E254="",'Kurs-Eingabe'!G261=""),"",IF('Kurs-Eingabe'!G261="",E254,'Kurs-Eingabe'!G261))</f>
        <v/>
      </c>
      <c r="F255" s="2" t="str">
        <f>IF(AND(F254="",'Kurs-Eingabe'!H261=""),"",IF('Kurs-Eingabe'!H261="",F254,'Kurs-Eingabe'!H261))</f>
        <v/>
      </c>
      <c r="G255" s="2" t="str">
        <f>IF(AND(G254="",'Kurs-Eingabe'!I261=""),"",IF('Kurs-Eingabe'!I261="",G254,'Kurs-Eingabe'!I261))</f>
        <v/>
      </c>
      <c r="H255" s="2" t="str">
        <f>IF(AND(H254="",'Kurs-Eingabe'!J261=""),"",IF('Kurs-Eingabe'!J261="",H254,'Kurs-Eingabe'!J261))</f>
        <v/>
      </c>
      <c r="I255" s="2" t="str">
        <f>IF(AND(I254="",'Kurs-Eingabe'!K261=""),"",IF('Kurs-Eingabe'!K261="",I254,'Kurs-Eingabe'!K261))</f>
        <v/>
      </c>
      <c r="J255" s="2" t="str">
        <f>IF(AND(J254="",'Kurs-Eingabe'!L261=""),"",IF('Kurs-Eingabe'!L261="",J254,'Kurs-Eingabe'!L261))</f>
        <v/>
      </c>
      <c r="K255" s="2" t="str">
        <f>IF(AND(K254="",'Kurs-Eingabe'!M261=""),"",IF('Kurs-Eingabe'!M261="",K254,'Kurs-Eingabe'!M261))</f>
        <v/>
      </c>
    </row>
    <row r="256" spans="2:11" x14ac:dyDescent="0.2">
      <c r="B256" s="2">
        <f>IF(AND(B255="",'Kurs-Eingabe'!D262=""),"",IF('Kurs-Eingabe'!D262="",B255,'Kurs-Eingabe'!D262))</f>
        <v>185.98</v>
      </c>
      <c r="C256" s="2">
        <f>IF(AND(C255="",'Kurs-Eingabe'!E262=""),"",IF('Kurs-Eingabe'!E262="",C255,'Kurs-Eingabe'!E262))</f>
        <v>70.38</v>
      </c>
      <c r="D256" s="2" t="str">
        <f>IF(AND(D255="",'Kurs-Eingabe'!F262=""),"",IF('Kurs-Eingabe'!F262="",D255,'Kurs-Eingabe'!F262))</f>
        <v/>
      </c>
      <c r="E256" s="2" t="str">
        <f>IF(AND(E255="",'Kurs-Eingabe'!G262=""),"",IF('Kurs-Eingabe'!G262="",E255,'Kurs-Eingabe'!G262))</f>
        <v/>
      </c>
      <c r="F256" s="2" t="str">
        <f>IF(AND(F255="",'Kurs-Eingabe'!H262=""),"",IF('Kurs-Eingabe'!H262="",F255,'Kurs-Eingabe'!H262))</f>
        <v/>
      </c>
      <c r="G256" s="2" t="str">
        <f>IF(AND(G255="",'Kurs-Eingabe'!I262=""),"",IF('Kurs-Eingabe'!I262="",G255,'Kurs-Eingabe'!I262))</f>
        <v/>
      </c>
      <c r="H256" s="2" t="str">
        <f>IF(AND(H255="",'Kurs-Eingabe'!J262=""),"",IF('Kurs-Eingabe'!J262="",H255,'Kurs-Eingabe'!J262))</f>
        <v/>
      </c>
      <c r="I256" s="2" t="str">
        <f>IF(AND(I255="",'Kurs-Eingabe'!K262=""),"",IF('Kurs-Eingabe'!K262="",I255,'Kurs-Eingabe'!K262))</f>
        <v/>
      </c>
      <c r="J256" s="2" t="str">
        <f>IF(AND(J255="",'Kurs-Eingabe'!L262=""),"",IF('Kurs-Eingabe'!L262="",J255,'Kurs-Eingabe'!L262))</f>
        <v/>
      </c>
      <c r="K256" s="2" t="str">
        <f>IF(AND(K255="",'Kurs-Eingabe'!M262=""),"",IF('Kurs-Eingabe'!M262="",K255,'Kurs-Eingabe'!M262))</f>
        <v/>
      </c>
    </row>
    <row r="257" spans="2:11" x14ac:dyDescent="0.2">
      <c r="B257" s="2">
        <f>IF(AND(B256="",'Kurs-Eingabe'!D263=""),"",IF('Kurs-Eingabe'!D263="",B256,'Kurs-Eingabe'!D263))</f>
        <v>185.98</v>
      </c>
      <c r="C257" s="2">
        <f>IF(AND(C256="",'Kurs-Eingabe'!E263=""),"",IF('Kurs-Eingabe'!E263="",C256,'Kurs-Eingabe'!E263))</f>
        <v>70.38</v>
      </c>
      <c r="D257" s="2" t="str">
        <f>IF(AND(D256="",'Kurs-Eingabe'!F263=""),"",IF('Kurs-Eingabe'!F263="",D256,'Kurs-Eingabe'!F263))</f>
        <v/>
      </c>
      <c r="E257" s="2" t="str">
        <f>IF(AND(E256="",'Kurs-Eingabe'!G263=""),"",IF('Kurs-Eingabe'!G263="",E256,'Kurs-Eingabe'!G263))</f>
        <v/>
      </c>
      <c r="F257" s="2" t="str">
        <f>IF(AND(F256="",'Kurs-Eingabe'!H263=""),"",IF('Kurs-Eingabe'!H263="",F256,'Kurs-Eingabe'!H263))</f>
        <v/>
      </c>
      <c r="G257" s="2" t="str">
        <f>IF(AND(G256="",'Kurs-Eingabe'!I263=""),"",IF('Kurs-Eingabe'!I263="",G256,'Kurs-Eingabe'!I263))</f>
        <v/>
      </c>
      <c r="H257" s="2" t="str">
        <f>IF(AND(H256="",'Kurs-Eingabe'!J263=""),"",IF('Kurs-Eingabe'!J263="",H256,'Kurs-Eingabe'!J263))</f>
        <v/>
      </c>
      <c r="I257" s="2" t="str">
        <f>IF(AND(I256="",'Kurs-Eingabe'!K263=""),"",IF('Kurs-Eingabe'!K263="",I256,'Kurs-Eingabe'!K263))</f>
        <v/>
      </c>
      <c r="J257" s="2" t="str">
        <f>IF(AND(J256="",'Kurs-Eingabe'!L263=""),"",IF('Kurs-Eingabe'!L263="",J256,'Kurs-Eingabe'!L263))</f>
        <v/>
      </c>
      <c r="K257" s="2" t="str">
        <f>IF(AND(K256="",'Kurs-Eingabe'!M263=""),"",IF('Kurs-Eingabe'!M263="",K256,'Kurs-Eingabe'!M263))</f>
        <v/>
      </c>
    </row>
    <row r="258" spans="2:11" x14ac:dyDescent="0.2">
      <c r="B258" s="2">
        <f>IF(AND(B257="",'Kurs-Eingabe'!D264=""),"",IF('Kurs-Eingabe'!D264="",B257,'Kurs-Eingabe'!D264))</f>
        <v>185.98</v>
      </c>
      <c r="C258" s="2">
        <f>IF(AND(C257="",'Kurs-Eingabe'!E264=""),"",IF('Kurs-Eingabe'!E264="",C257,'Kurs-Eingabe'!E264))</f>
        <v>70.38</v>
      </c>
      <c r="D258" s="2" t="str">
        <f>IF(AND(D257="",'Kurs-Eingabe'!F264=""),"",IF('Kurs-Eingabe'!F264="",D257,'Kurs-Eingabe'!F264))</f>
        <v/>
      </c>
      <c r="E258" s="2" t="str">
        <f>IF(AND(E257="",'Kurs-Eingabe'!G264=""),"",IF('Kurs-Eingabe'!G264="",E257,'Kurs-Eingabe'!G264))</f>
        <v/>
      </c>
      <c r="F258" s="2" t="str">
        <f>IF(AND(F257="",'Kurs-Eingabe'!H264=""),"",IF('Kurs-Eingabe'!H264="",F257,'Kurs-Eingabe'!H264))</f>
        <v/>
      </c>
      <c r="G258" s="2" t="str">
        <f>IF(AND(G257="",'Kurs-Eingabe'!I264=""),"",IF('Kurs-Eingabe'!I264="",G257,'Kurs-Eingabe'!I264))</f>
        <v/>
      </c>
      <c r="H258" s="2" t="str">
        <f>IF(AND(H257="",'Kurs-Eingabe'!J264=""),"",IF('Kurs-Eingabe'!J264="",H257,'Kurs-Eingabe'!J264))</f>
        <v/>
      </c>
      <c r="I258" s="2" t="str">
        <f>IF(AND(I257="",'Kurs-Eingabe'!K264=""),"",IF('Kurs-Eingabe'!K264="",I257,'Kurs-Eingabe'!K264))</f>
        <v/>
      </c>
      <c r="J258" s="2" t="str">
        <f>IF(AND(J257="",'Kurs-Eingabe'!L264=""),"",IF('Kurs-Eingabe'!L264="",J257,'Kurs-Eingabe'!L264))</f>
        <v/>
      </c>
      <c r="K258" s="2" t="str">
        <f>IF(AND(K257="",'Kurs-Eingabe'!M264=""),"",IF('Kurs-Eingabe'!M264="",K257,'Kurs-Eingabe'!M264))</f>
        <v/>
      </c>
    </row>
    <row r="259" spans="2:11" x14ac:dyDescent="0.2">
      <c r="B259" s="2">
        <f>IF(AND(B258="",'Kurs-Eingabe'!D265=""),"",IF('Kurs-Eingabe'!D265="",B258,'Kurs-Eingabe'!D265))</f>
        <v>185.98</v>
      </c>
      <c r="C259" s="2">
        <f>IF(AND(C258="",'Kurs-Eingabe'!E265=""),"",IF('Kurs-Eingabe'!E265="",C258,'Kurs-Eingabe'!E265))</f>
        <v>70.38</v>
      </c>
      <c r="D259" s="2" t="str">
        <f>IF(AND(D258="",'Kurs-Eingabe'!F265=""),"",IF('Kurs-Eingabe'!F265="",D258,'Kurs-Eingabe'!F265))</f>
        <v/>
      </c>
      <c r="E259" s="2" t="str">
        <f>IF(AND(E258="",'Kurs-Eingabe'!G265=""),"",IF('Kurs-Eingabe'!G265="",E258,'Kurs-Eingabe'!G265))</f>
        <v/>
      </c>
      <c r="F259" s="2" t="str">
        <f>IF(AND(F258="",'Kurs-Eingabe'!H265=""),"",IF('Kurs-Eingabe'!H265="",F258,'Kurs-Eingabe'!H265))</f>
        <v/>
      </c>
      <c r="G259" s="2" t="str">
        <f>IF(AND(G258="",'Kurs-Eingabe'!I265=""),"",IF('Kurs-Eingabe'!I265="",G258,'Kurs-Eingabe'!I265))</f>
        <v/>
      </c>
      <c r="H259" s="2" t="str">
        <f>IF(AND(H258="",'Kurs-Eingabe'!J265=""),"",IF('Kurs-Eingabe'!J265="",H258,'Kurs-Eingabe'!J265))</f>
        <v/>
      </c>
      <c r="I259" s="2" t="str">
        <f>IF(AND(I258="",'Kurs-Eingabe'!K265=""),"",IF('Kurs-Eingabe'!K265="",I258,'Kurs-Eingabe'!K265))</f>
        <v/>
      </c>
      <c r="J259" s="2" t="str">
        <f>IF(AND(J258="",'Kurs-Eingabe'!L265=""),"",IF('Kurs-Eingabe'!L265="",J258,'Kurs-Eingabe'!L265))</f>
        <v/>
      </c>
      <c r="K259" s="2" t="str">
        <f>IF(AND(K258="",'Kurs-Eingabe'!M265=""),"",IF('Kurs-Eingabe'!M265="",K258,'Kurs-Eingabe'!M265))</f>
        <v/>
      </c>
    </row>
    <row r="260" spans="2:11" x14ac:dyDescent="0.2">
      <c r="B260" s="2">
        <f>IF(AND(B259="",'Kurs-Eingabe'!D266=""),"",IF('Kurs-Eingabe'!D266="",B259,'Kurs-Eingabe'!D266))</f>
        <v>185.98</v>
      </c>
      <c r="C260" s="2">
        <f>IF(AND(C259="",'Kurs-Eingabe'!E266=""),"",IF('Kurs-Eingabe'!E266="",C259,'Kurs-Eingabe'!E266))</f>
        <v>70.38</v>
      </c>
      <c r="D260" s="2" t="str">
        <f>IF(AND(D259="",'Kurs-Eingabe'!F266=""),"",IF('Kurs-Eingabe'!F266="",D259,'Kurs-Eingabe'!F266))</f>
        <v/>
      </c>
      <c r="E260" s="2" t="str">
        <f>IF(AND(E259="",'Kurs-Eingabe'!G266=""),"",IF('Kurs-Eingabe'!G266="",E259,'Kurs-Eingabe'!G266))</f>
        <v/>
      </c>
      <c r="F260" s="2" t="str">
        <f>IF(AND(F259="",'Kurs-Eingabe'!H266=""),"",IF('Kurs-Eingabe'!H266="",F259,'Kurs-Eingabe'!H266))</f>
        <v/>
      </c>
      <c r="G260" s="2" t="str">
        <f>IF(AND(G259="",'Kurs-Eingabe'!I266=""),"",IF('Kurs-Eingabe'!I266="",G259,'Kurs-Eingabe'!I266))</f>
        <v/>
      </c>
      <c r="H260" s="2" t="str">
        <f>IF(AND(H259="",'Kurs-Eingabe'!J266=""),"",IF('Kurs-Eingabe'!J266="",H259,'Kurs-Eingabe'!J266))</f>
        <v/>
      </c>
      <c r="I260" s="2" t="str">
        <f>IF(AND(I259="",'Kurs-Eingabe'!K266=""),"",IF('Kurs-Eingabe'!K266="",I259,'Kurs-Eingabe'!K266))</f>
        <v/>
      </c>
      <c r="J260" s="2" t="str">
        <f>IF(AND(J259="",'Kurs-Eingabe'!L266=""),"",IF('Kurs-Eingabe'!L266="",J259,'Kurs-Eingabe'!L266))</f>
        <v/>
      </c>
      <c r="K260" s="2" t="str">
        <f>IF(AND(K259="",'Kurs-Eingabe'!M266=""),"",IF('Kurs-Eingabe'!M266="",K259,'Kurs-Eingabe'!M266))</f>
        <v/>
      </c>
    </row>
    <row r="261" spans="2:11" x14ac:dyDescent="0.2">
      <c r="B261" s="2">
        <f>IF(AND(B260="",'Kurs-Eingabe'!D267=""),"",IF('Kurs-Eingabe'!D267="",B260,'Kurs-Eingabe'!D267))</f>
        <v>185.98</v>
      </c>
      <c r="C261" s="2">
        <f>IF(AND(C260="",'Kurs-Eingabe'!E267=""),"",IF('Kurs-Eingabe'!E267="",C260,'Kurs-Eingabe'!E267))</f>
        <v>70.38</v>
      </c>
      <c r="D261" s="2" t="str">
        <f>IF(AND(D260="",'Kurs-Eingabe'!F267=""),"",IF('Kurs-Eingabe'!F267="",D260,'Kurs-Eingabe'!F267))</f>
        <v/>
      </c>
      <c r="E261" s="2" t="str">
        <f>IF(AND(E260="",'Kurs-Eingabe'!G267=""),"",IF('Kurs-Eingabe'!G267="",E260,'Kurs-Eingabe'!G267))</f>
        <v/>
      </c>
      <c r="F261" s="2" t="str">
        <f>IF(AND(F260="",'Kurs-Eingabe'!H267=""),"",IF('Kurs-Eingabe'!H267="",F260,'Kurs-Eingabe'!H267))</f>
        <v/>
      </c>
      <c r="G261" s="2" t="str">
        <f>IF(AND(G260="",'Kurs-Eingabe'!I267=""),"",IF('Kurs-Eingabe'!I267="",G260,'Kurs-Eingabe'!I267))</f>
        <v/>
      </c>
      <c r="H261" s="2" t="str">
        <f>IF(AND(H260="",'Kurs-Eingabe'!J267=""),"",IF('Kurs-Eingabe'!J267="",H260,'Kurs-Eingabe'!J267))</f>
        <v/>
      </c>
      <c r="I261" s="2" t="str">
        <f>IF(AND(I260="",'Kurs-Eingabe'!K267=""),"",IF('Kurs-Eingabe'!K267="",I260,'Kurs-Eingabe'!K267))</f>
        <v/>
      </c>
      <c r="J261" s="2" t="str">
        <f>IF(AND(J260="",'Kurs-Eingabe'!L267=""),"",IF('Kurs-Eingabe'!L267="",J260,'Kurs-Eingabe'!L267))</f>
        <v/>
      </c>
      <c r="K261" s="2" t="str">
        <f>IF(AND(K260="",'Kurs-Eingabe'!M267=""),"",IF('Kurs-Eingabe'!M267="",K260,'Kurs-Eingabe'!M267))</f>
        <v/>
      </c>
    </row>
    <row r="262" spans="2:11" x14ac:dyDescent="0.2">
      <c r="B262" s="2">
        <f>IF(AND(B261="",'Kurs-Eingabe'!D268=""),"",IF('Kurs-Eingabe'!D268="",B261,'Kurs-Eingabe'!D268))</f>
        <v>185.98</v>
      </c>
      <c r="C262" s="2">
        <f>IF(AND(C261="",'Kurs-Eingabe'!E268=""),"",IF('Kurs-Eingabe'!E268="",C261,'Kurs-Eingabe'!E268))</f>
        <v>70.38</v>
      </c>
      <c r="D262" s="2" t="str">
        <f>IF(AND(D261="",'Kurs-Eingabe'!F268=""),"",IF('Kurs-Eingabe'!F268="",D261,'Kurs-Eingabe'!F268))</f>
        <v/>
      </c>
      <c r="E262" s="2" t="str">
        <f>IF(AND(E261="",'Kurs-Eingabe'!G268=""),"",IF('Kurs-Eingabe'!G268="",E261,'Kurs-Eingabe'!G268))</f>
        <v/>
      </c>
      <c r="F262" s="2" t="str">
        <f>IF(AND(F261="",'Kurs-Eingabe'!H268=""),"",IF('Kurs-Eingabe'!H268="",F261,'Kurs-Eingabe'!H268))</f>
        <v/>
      </c>
      <c r="G262" s="2" t="str">
        <f>IF(AND(G261="",'Kurs-Eingabe'!I268=""),"",IF('Kurs-Eingabe'!I268="",G261,'Kurs-Eingabe'!I268))</f>
        <v/>
      </c>
      <c r="H262" s="2" t="str">
        <f>IF(AND(H261="",'Kurs-Eingabe'!J268=""),"",IF('Kurs-Eingabe'!J268="",H261,'Kurs-Eingabe'!J268))</f>
        <v/>
      </c>
      <c r="I262" s="2" t="str">
        <f>IF(AND(I261="",'Kurs-Eingabe'!K268=""),"",IF('Kurs-Eingabe'!K268="",I261,'Kurs-Eingabe'!K268))</f>
        <v/>
      </c>
      <c r="J262" s="2" t="str">
        <f>IF(AND(J261="",'Kurs-Eingabe'!L268=""),"",IF('Kurs-Eingabe'!L268="",J261,'Kurs-Eingabe'!L268))</f>
        <v/>
      </c>
      <c r="K262" s="2" t="str">
        <f>IF(AND(K261="",'Kurs-Eingabe'!M268=""),"",IF('Kurs-Eingabe'!M268="",K261,'Kurs-Eingabe'!M268))</f>
        <v/>
      </c>
    </row>
    <row r="263" spans="2:11" x14ac:dyDescent="0.2">
      <c r="B263" s="2">
        <f>IF(AND(B262="",'Kurs-Eingabe'!D269=""),"",IF('Kurs-Eingabe'!D269="",B262,'Kurs-Eingabe'!D269))</f>
        <v>185.98</v>
      </c>
      <c r="C263" s="2">
        <f>IF(AND(C262="",'Kurs-Eingabe'!E269=""),"",IF('Kurs-Eingabe'!E269="",C262,'Kurs-Eingabe'!E269))</f>
        <v>70.38</v>
      </c>
      <c r="D263" s="2" t="str">
        <f>IF(AND(D262="",'Kurs-Eingabe'!F269=""),"",IF('Kurs-Eingabe'!F269="",D262,'Kurs-Eingabe'!F269))</f>
        <v/>
      </c>
      <c r="E263" s="2" t="str">
        <f>IF(AND(E262="",'Kurs-Eingabe'!G269=""),"",IF('Kurs-Eingabe'!G269="",E262,'Kurs-Eingabe'!G269))</f>
        <v/>
      </c>
      <c r="F263" s="2" t="str">
        <f>IF(AND(F262="",'Kurs-Eingabe'!H269=""),"",IF('Kurs-Eingabe'!H269="",F262,'Kurs-Eingabe'!H269))</f>
        <v/>
      </c>
      <c r="G263" s="2" t="str">
        <f>IF(AND(G262="",'Kurs-Eingabe'!I269=""),"",IF('Kurs-Eingabe'!I269="",G262,'Kurs-Eingabe'!I269))</f>
        <v/>
      </c>
      <c r="H263" s="2" t="str">
        <f>IF(AND(H262="",'Kurs-Eingabe'!J269=""),"",IF('Kurs-Eingabe'!J269="",H262,'Kurs-Eingabe'!J269))</f>
        <v/>
      </c>
      <c r="I263" s="2" t="str">
        <f>IF(AND(I262="",'Kurs-Eingabe'!K269=""),"",IF('Kurs-Eingabe'!K269="",I262,'Kurs-Eingabe'!K269))</f>
        <v/>
      </c>
      <c r="J263" s="2" t="str">
        <f>IF(AND(J262="",'Kurs-Eingabe'!L269=""),"",IF('Kurs-Eingabe'!L269="",J262,'Kurs-Eingabe'!L269))</f>
        <v/>
      </c>
      <c r="K263" s="2" t="str">
        <f>IF(AND(K262="",'Kurs-Eingabe'!M269=""),"",IF('Kurs-Eingabe'!M269="",K262,'Kurs-Eingabe'!M269))</f>
        <v/>
      </c>
    </row>
    <row r="264" spans="2:11" x14ac:dyDescent="0.2">
      <c r="B264" s="2">
        <f>IF(AND(B263="",'Kurs-Eingabe'!D270=""),"",IF('Kurs-Eingabe'!D270="",B263,'Kurs-Eingabe'!D270))</f>
        <v>185.98</v>
      </c>
      <c r="C264" s="2">
        <f>IF(AND(C263="",'Kurs-Eingabe'!E270=""),"",IF('Kurs-Eingabe'!E270="",C263,'Kurs-Eingabe'!E270))</f>
        <v>70.38</v>
      </c>
      <c r="D264" s="2" t="str">
        <f>IF(AND(D263="",'Kurs-Eingabe'!F270=""),"",IF('Kurs-Eingabe'!F270="",D263,'Kurs-Eingabe'!F270))</f>
        <v/>
      </c>
      <c r="E264" s="2" t="str">
        <f>IF(AND(E263="",'Kurs-Eingabe'!G270=""),"",IF('Kurs-Eingabe'!G270="",E263,'Kurs-Eingabe'!G270))</f>
        <v/>
      </c>
      <c r="F264" s="2" t="str">
        <f>IF(AND(F263="",'Kurs-Eingabe'!H270=""),"",IF('Kurs-Eingabe'!H270="",F263,'Kurs-Eingabe'!H270))</f>
        <v/>
      </c>
      <c r="G264" s="2" t="str">
        <f>IF(AND(G263="",'Kurs-Eingabe'!I270=""),"",IF('Kurs-Eingabe'!I270="",G263,'Kurs-Eingabe'!I270))</f>
        <v/>
      </c>
      <c r="H264" s="2" t="str">
        <f>IF(AND(H263="",'Kurs-Eingabe'!J270=""),"",IF('Kurs-Eingabe'!J270="",H263,'Kurs-Eingabe'!J270))</f>
        <v/>
      </c>
      <c r="I264" s="2" t="str">
        <f>IF(AND(I263="",'Kurs-Eingabe'!K270=""),"",IF('Kurs-Eingabe'!K270="",I263,'Kurs-Eingabe'!K270))</f>
        <v/>
      </c>
      <c r="J264" s="2" t="str">
        <f>IF(AND(J263="",'Kurs-Eingabe'!L270=""),"",IF('Kurs-Eingabe'!L270="",J263,'Kurs-Eingabe'!L270))</f>
        <v/>
      </c>
      <c r="K264" s="2" t="str">
        <f>IF(AND(K263="",'Kurs-Eingabe'!M270=""),"",IF('Kurs-Eingabe'!M270="",K263,'Kurs-Eingabe'!M270))</f>
        <v/>
      </c>
    </row>
    <row r="265" spans="2:11" x14ac:dyDescent="0.2">
      <c r="B265" s="2">
        <f>IF(AND(B264="",'Kurs-Eingabe'!D271=""),"",IF('Kurs-Eingabe'!D271="",B264,'Kurs-Eingabe'!D271))</f>
        <v>185.98</v>
      </c>
      <c r="C265" s="2">
        <f>IF(AND(C264="",'Kurs-Eingabe'!E271=""),"",IF('Kurs-Eingabe'!E271="",C264,'Kurs-Eingabe'!E271))</f>
        <v>70.38</v>
      </c>
      <c r="D265" s="2" t="str">
        <f>IF(AND(D264="",'Kurs-Eingabe'!F271=""),"",IF('Kurs-Eingabe'!F271="",D264,'Kurs-Eingabe'!F271))</f>
        <v/>
      </c>
      <c r="E265" s="2" t="str">
        <f>IF(AND(E264="",'Kurs-Eingabe'!G271=""),"",IF('Kurs-Eingabe'!G271="",E264,'Kurs-Eingabe'!G271))</f>
        <v/>
      </c>
      <c r="F265" s="2" t="str">
        <f>IF(AND(F264="",'Kurs-Eingabe'!H271=""),"",IF('Kurs-Eingabe'!H271="",F264,'Kurs-Eingabe'!H271))</f>
        <v/>
      </c>
      <c r="G265" s="2" t="str">
        <f>IF(AND(G264="",'Kurs-Eingabe'!I271=""),"",IF('Kurs-Eingabe'!I271="",G264,'Kurs-Eingabe'!I271))</f>
        <v/>
      </c>
      <c r="H265" s="2" t="str">
        <f>IF(AND(H264="",'Kurs-Eingabe'!J271=""),"",IF('Kurs-Eingabe'!J271="",H264,'Kurs-Eingabe'!J271))</f>
        <v/>
      </c>
      <c r="I265" s="2" t="str">
        <f>IF(AND(I264="",'Kurs-Eingabe'!K271=""),"",IF('Kurs-Eingabe'!K271="",I264,'Kurs-Eingabe'!K271))</f>
        <v/>
      </c>
      <c r="J265" s="2" t="str">
        <f>IF(AND(J264="",'Kurs-Eingabe'!L271=""),"",IF('Kurs-Eingabe'!L271="",J264,'Kurs-Eingabe'!L271))</f>
        <v/>
      </c>
      <c r="K265" s="2" t="str">
        <f>IF(AND(K264="",'Kurs-Eingabe'!M271=""),"",IF('Kurs-Eingabe'!M271="",K264,'Kurs-Eingabe'!M271))</f>
        <v/>
      </c>
    </row>
    <row r="266" spans="2:11" x14ac:dyDescent="0.2">
      <c r="B266" s="2">
        <f>IF(AND(B265="",'Kurs-Eingabe'!D272=""),"",IF('Kurs-Eingabe'!D272="",B265,'Kurs-Eingabe'!D272))</f>
        <v>185.98</v>
      </c>
      <c r="C266" s="2">
        <f>IF(AND(C265="",'Kurs-Eingabe'!E272=""),"",IF('Kurs-Eingabe'!E272="",C265,'Kurs-Eingabe'!E272))</f>
        <v>70.38</v>
      </c>
      <c r="D266" s="2" t="str">
        <f>IF(AND(D265="",'Kurs-Eingabe'!F272=""),"",IF('Kurs-Eingabe'!F272="",D265,'Kurs-Eingabe'!F272))</f>
        <v/>
      </c>
      <c r="E266" s="2" t="str">
        <f>IF(AND(E265="",'Kurs-Eingabe'!G272=""),"",IF('Kurs-Eingabe'!G272="",E265,'Kurs-Eingabe'!G272))</f>
        <v/>
      </c>
      <c r="F266" s="2" t="str">
        <f>IF(AND(F265="",'Kurs-Eingabe'!H272=""),"",IF('Kurs-Eingabe'!H272="",F265,'Kurs-Eingabe'!H272))</f>
        <v/>
      </c>
      <c r="G266" s="2" t="str">
        <f>IF(AND(G265="",'Kurs-Eingabe'!I272=""),"",IF('Kurs-Eingabe'!I272="",G265,'Kurs-Eingabe'!I272))</f>
        <v/>
      </c>
      <c r="H266" s="2" t="str">
        <f>IF(AND(H265="",'Kurs-Eingabe'!J272=""),"",IF('Kurs-Eingabe'!J272="",H265,'Kurs-Eingabe'!J272))</f>
        <v/>
      </c>
      <c r="I266" s="2" t="str">
        <f>IF(AND(I265="",'Kurs-Eingabe'!K272=""),"",IF('Kurs-Eingabe'!K272="",I265,'Kurs-Eingabe'!K272))</f>
        <v/>
      </c>
      <c r="J266" s="2" t="str">
        <f>IF(AND(J265="",'Kurs-Eingabe'!L272=""),"",IF('Kurs-Eingabe'!L272="",J265,'Kurs-Eingabe'!L272))</f>
        <v/>
      </c>
      <c r="K266" s="2" t="str">
        <f>IF(AND(K265="",'Kurs-Eingabe'!M272=""),"",IF('Kurs-Eingabe'!M272="",K265,'Kurs-Eingabe'!M272))</f>
        <v/>
      </c>
    </row>
    <row r="267" spans="2:11" x14ac:dyDescent="0.2">
      <c r="B267" s="2">
        <f>IF(AND(B266="",'Kurs-Eingabe'!D273=""),"",IF('Kurs-Eingabe'!D273="",B266,'Kurs-Eingabe'!D273))</f>
        <v>185.98</v>
      </c>
      <c r="C267" s="2">
        <f>IF(AND(C266="",'Kurs-Eingabe'!E273=""),"",IF('Kurs-Eingabe'!E273="",C266,'Kurs-Eingabe'!E273))</f>
        <v>70.38</v>
      </c>
      <c r="D267" s="2" t="str">
        <f>IF(AND(D266="",'Kurs-Eingabe'!F273=""),"",IF('Kurs-Eingabe'!F273="",D266,'Kurs-Eingabe'!F273))</f>
        <v/>
      </c>
      <c r="E267" s="2" t="str">
        <f>IF(AND(E266="",'Kurs-Eingabe'!G273=""),"",IF('Kurs-Eingabe'!G273="",E266,'Kurs-Eingabe'!G273))</f>
        <v/>
      </c>
      <c r="F267" s="2" t="str">
        <f>IF(AND(F266="",'Kurs-Eingabe'!H273=""),"",IF('Kurs-Eingabe'!H273="",F266,'Kurs-Eingabe'!H273))</f>
        <v/>
      </c>
      <c r="G267" s="2" t="str">
        <f>IF(AND(G266="",'Kurs-Eingabe'!I273=""),"",IF('Kurs-Eingabe'!I273="",G266,'Kurs-Eingabe'!I273))</f>
        <v/>
      </c>
      <c r="H267" s="2" t="str">
        <f>IF(AND(H266="",'Kurs-Eingabe'!J273=""),"",IF('Kurs-Eingabe'!J273="",H266,'Kurs-Eingabe'!J273))</f>
        <v/>
      </c>
      <c r="I267" s="2" t="str">
        <f>IF(AND(I266="",'Kurs-Eingabe'!K273=""),"",IF('Kurs-Eingabe'!K273="",I266,'Kurs-Eingabe'!K273))</f>
        <v/>
      </c>
      <c r="J267" s="2" t="str">
        <f>IF(AND(J266="",'Kurs-Eingabe'!L273=""),"",IF('Kurs-Eingabe'!L273="",J266,'Kurs-Eingabe'!L273))</f>
        <v/>
      </c>
      <c r="K267" s="2" t="str">
        <f>IF(AND(K266="",'Kurs-Eingabe'!M273=""),"",IF('Kurs-Eingabe'!M273="",K266,'Kurs-Eingabe'!M273))</f>
        <v/>
      </c>
    </row>
    <row r="268" spans="2:11" x14ac:dyDescent="0.2">
      <c r="B268" s="2">
        <f>IF(AND(B267="",'Kurs-Eingabe'!D274=""),"",IF('Kurs-Eingabe'!D274="",B267,'Kurs-Eingabe'!D274))</f>
        <v>185.98</v>
      </c>
      <c r="C268" s="2">
        <f>IF(AND(C267="",'Kurs-Eingabe'!E274=""),"",IF('Kurs-Eingabe'!E274="",C267,'Kurs-Eingabe'!E274))</f>
        <v>70.38</v>
      </c>
      <c r="D268" s="2" t="str">
        <f>IF(AND(D267="",'Kurs-Eingabe'!F274=""),"",IF('Kurs-Eingabe'!F274="",D267,'Kurs-Eingabe'!F274))</f>
        <v/>
      </c>
      <c r="E268" s="2" t="str">
        <f>IF(AND(E267="",'Kurs-Eingabe'!G274=""),"",IF('Kurs-Eingabe'!G274="",E267,'Kurs-Eingabe'!G274))</f>
        <v/>
      </c>
      <c r="F268" s="2" t="str">
        <f>IF(AND(F267="",'Kurs-Eingabe'!H274=""),"",IF('Kurs-Eingabe'!H274="",F267,'Kurs-Eingabe'!H274))</f>
        <v/>
      </c>
      <c r="G268" s="2" t="str">
        <f>IF(AND(G267="",'Kurs-Eingabe'!I274=""),"",IF('Kurs-Eingabe'!I274="",G267,'Kurs-Eingabe'!I274))</f>
        <v/>
      </c>
      <c r="H268" s="2" t="str">
        <f>IF(AND(H267="",'Kurs-Eingabe'!J274=""),"",IF('Kurs-Eingabe'!J274="",H267,'Kurs-Eingabe'!J274))</f>
        <v/>
      </c>
      <c r="I268" s="2" t="str">
        <f>IF(AND(I267="",'Kurs-Eingabe'!K274=""),"",IF('Kurs-Eingabe'!K274="",I267,'Kurs-Eingabe'!K274))</f>
        <v/>
      </c>
      <c r="J268" s="2" t="str">
        <f>IF(AND(J267="",'Kurs-Eingabe'!L274=""),"",IF('Kurs-Eingabe'!L274="",J267,'Kurs-Eingabe'!L274))</f>
        <v/>
      </c>
      <c r="K268" s="2" t="str">
        <f>IF(AND(K267="",'Kurs-Eingabe'!M274=""),"",IF('Kurs-Eingabe'!M274="",K267,'Kurs-Eingabe'!M274))</f>
        <v/>
      </c>
    </row>
    <row r="269" spans="2:11" x14ac:dyDescent="0.2">
      <c r="B269" s="2">
        <f>IF(AND(B268="",'Kurs-Eingabe'!D275=""),"",IF('Kurs-Eingabe'!D275="",B268,'Kurs-Eingabe'!D275))</f>
        <v>185.98</v>
      </c>
      <c r="C269" s="2">
        <f>IF(AND(C268="",'Kurs-Eingabe'!E275=""),"",IF('Kurs-Eingabe'!E275="",C268,'Kurs-Eingabe'!E275))</f>
        <v>70.38</v>
      </c>
      <c r="D269" s="2" t="str">
        <f>IF(AND(D268="",'Kurs-Eingabe'!F275=""),"",IF('Kurs-Eingabe'!F275="",D268,'Kurs-Eingabe'!F275))</f>
        <v/>
      </c>
      <c r="E269" s="2" t="str">
        <f>IF(AND(E268="",'Kurs-Eingabe'!G275=""),"",IF('Kurs-Eingabe'!G275="",E268,'Kurs-Eingabe'!G275))</f>
        <v/>
      </c>
      <c r="F269" s="2" t="str">
        <f>IF(AND(F268="",'Kurs-Eingabe'!H275=""),"",IF('Kurs-Eingabe'!H275="",F268,'Kurs-Eingabe'!H275))</f>
        <v/>
      </c>
      <c r="G269" s="2" t="str">
        <f>IF(AND(G268="",'Kurs-Eingabe'!I275=""),"",IF('Kurs-Eingabe'!I275="",G268,'Kurs-Eingabe'!I275))</f>
        <v/>
      </c>
      <c r="H269" s="2" t="str">
        <f>IF(AND(H268="",'Kurs-Eingabe'!J275=""),"",IF('Kurs-Eingabe'!J275="",H268,'Kurs-Eingabe'!J275))</f>
        <v/>
      </c>
      <c r="I269" s="2" t="str">
        <f>IF(AND(I268="",'Kurs-Eingabe'!K275=""),"",IF('Kurs-Eingabe'!K275="",I268,'Kurs-Eingabe'!K275))</f>
        <v/>
      </c>
      <c r="J269" s="2" t="str">
        <f>IF(AND(J268="",'Kurs-Eingabe'!L275=""),"",IF('Kurs-Eingabe'!L275="",J268,'Kurs-Eingabe'!L275))</f>
        <v/>
      </c>
      <c r="K269" s="2" t="str">
        <f>IF(AND(K268="",'Kurs-Eingabe'!M275=""),"",IF('Kurs-Eingabe'!M275="",K268,'Kurs-Eingabe'!M275))</f>
        <v/>
      </c>
    </row>
    <row r="270" spans="2:11" x14ac:dyDescent="0.2">
      <c r="B270" s="2">
        <f>IF(AND(B269="",'Kurs-Eingabe'!D276=""),"",IF('Kurs-Eingabe'!D276="",B269,'Kurs-Eingabe'!D276))</f>
        <v>185.98</v>
      </c>
      <c r="C270" s="2">
        <f>IF(AND(C269="",'Kurs-Eingabe'!E276=""),"",IF('Kurs-Eingabe'!E276="",C269,'Kurs-Eingabe'!E276))</f>
        <v>70.38</v>
      </c>
      <c r="D270" s="2" t="str">
        <f>IF(AND(D269="",'Kurs-Eingabe'!F276=""),"",IF('Kurs-Eingabe'!F276="",D269,'Kurs-Eingabe'!F276))</f>
        <v/>
      </c>
      <c r="E270" s="2" t="str">
        <f>IF(AND(E269="",'Kurs-Eingabe'!G276=""),"",IF('Kurs-Eingabe'!G276="",E269,'Kurs-Eingabe'!G276))</f>
        <v/>
      </c>
      <c r="F270" s="2" t="str">
        <f>IF(AND(F269="",'Kurs-Eingabe'!H276=""),"",IF('Kurs-Eingabe'!H276="",F269,'Kurs-Eingabe'!H276))</f>
        <v/>
      </c>
      <c r="G270" s="2" t="str">
        <f>IF(AND(G269="",'Kurs-Eingabe'!I276=""),"",IF('Kurs-Eingabe'!I276="",G269,'Kurs-Eingabe'!I276))</f>
        <v/>
      </c>
      <c r="H270" s="2" t="str">
        <f>IF(AND(H269="",'Kurs-Eingabe'!J276=""),"",IF('Kurs-Eingabe'!J276="",H269,'Kurs-Eingabe'!J276))</f>
        <v/>
      </c>
      <c r="I270" s="2" t="str">
        <f>IF(AND(I269="",'Kurs-Eingabe'!K276=""),"",IF('Kurs-Eingabe'!K276="",I269,'Kurs-Eingabe'!K276))</f>
        <v/>
      </c>
      <c r="J270" s="2" t="str">
        <f>IF(AND(J269="",'Kurs-Eingabe'!L276=""),"",IF('Kurs-Eingabe'!L276="",J269,'Kurs-Eingabe'!L276))</f>
        <v/>
      </c>
      <c r="K270" s="2" t="str">
        <f>IF(AND(K269="",'Kurs-Eingabe'!M276=""),"",IF('Kurs-Eingabe'!M276="",K269,'Kurs-Eingabe'!M276))</f>
        <v/>
      </c>
    </row>
    <row r="271" spans="2:11" x14ac:dyDescent="0.2">
      <c r="B271" s="2">
        <f>IF(AND(B270="",'Kurs-Eingabe'!D277=""),"",IF('Kurs-Eingabe'!D277="",B270,'Kurs-Eingabe'!D277))</f>
        <v>185.98</v>
      </c>
      <c r="C271" s="2">
        <f>IF(AND(C270="",'Kurs-Eingabe'!E277=""),"",IF('Kurs-Eingabe'!E277="",C270,'Kurs-Eingabe'!E277))</f>
        <v>70.38</v>
      </c>
      <c r="D271" s="2" t="str">
        <f>IF(AND(D270="",'Kurs-Eingabe'!F277=""),"",IF('Kurs-Eingabe'!F277="",D270,'Kurs-Eingabe'!F277))</f>
        <v/>
      </c>
      <c r="E271" s="2" t="str">
        <f>IF(AND(E270="",'Kurs-Eingabe'!G277=""),"",IF('Kurs-Eingabe'!G277="",E270,'Kurs-Eingabe'!G277))</f>
        <v/>
      </c>
      <c r="F271" s="2" t="str">
        <f>IF(AND(F270="",'Kurs-Eingabe'!H277=""),"",IF('Kurs-Eingabe'!H277="",F270,'Kurs-Eingabe'!H277))</f>
        <v/>
      </c>
      <c r="G271" s="2" t="str">
        <f>IF(AND(G270="",'Kurs-Eingabe'!I277=""),"",IF('Kurs-Eingabe'!I277="",G270,'Kurs-Eingabe'!I277))</f>
        <v/>
      </c>
      <c r="H271" s="2" t="str">
        <f>IF(AND(H270="",'Kurs-Eingabe'!J277=""),"",IF('Kurs-Eingabe'!J277="",H270,'Kurs-Eingabe'!J277))</f>
        <v/>
      </c>
      <c r="I271" s="2" t="str">
        <f>IF(AND(I270="",'Kurs-Eingabe'!K277=""),"",IF('Kurs-Eingabe'!K277="",I270,'Kurs-Eingabe'!K277))</f>
        <v/>
      </c>
      <c r="J271" s="2" t="str">
        <f>IF(AND(J270="",'Kurs-Eingabe'!L277=""),"",IF('Kurs-Eingabe'!L277="",J270,'Kurs-Eingabe'!L277))</f>
        <v/>
      </c>
      <c r="K271" s="2" t="str">
        <f>IF(AND(K270="",'Kurs-Eingabe'!M277=""),"",IF('Kurs-Eingabe'!M277="",K270,'Kurs-Eingabe'!M277))</f>
        <v/>
      </c>
    </row>
    <row r="272" spans="2:11" x14ac:dyDescent="0.2">
      <c r="B272" s="2">
        <f>IF(AND(B271="",'Kurs-Eingabe'!D278=""),"",IF('Kurs-Eingabe'!D278="",B271,'Kurs-Eingabe'!D278))</f>
        <v>185.98</v>
      </c>
      <c r="C272" s="2">
        <f>IF(AND(C271="",'Kurs-Eingabe'!E278=""),"",IF('Kurs-Eingabe'!E278="",C271,'Kurs-Eingabe'!E278))</f>
        <v>70.38</v>
      </c>
      <c r="D272" s="2" t="str">
        <f>IF(AND(D271="",'Kurs-Eingabe'!F278=""),"",IF('Kurs-Eingabe'!F278="",D271,'Kurs-Eingabe'!F278))</f>
        <v/>
      </c>
      <c r="E272" s="2" t="str">
        <f>IF(AND(E271="",'Kurs-Eingabe'!G278=""),"",IF('Kurs-Eingabe'!G278="",E271,'Kurs-Eingabe'!G278))</f>
        <v/>
      </c>
      <c r="F272" s="2" t="str">
        <f>IF(AND(F271="",'Kurs-Eingabe'!H278=""),"",IF('Kurs-Eingabe'!H278="",F271,'Kurs-Eingabe'!H278))</f>
        <v/>
      </c>
      <c r="G272" s="2" t="str">
        <f>IF(AND(G271="",'Kurs-Eingabe'!I278=""),"",IF('Kurs-Eingabe'!I278="",G271,'Kurs-Eingabe'!I278))</f>
        <v/>
      </c>
      <c r="H272" s="2" t="str">
        <f>IF(AND(H271="",'Kurs-Eingabe'!J278=""),"",IF('Kurs-Eingabe'!J278="",H271,'Kurs-Eingabe'!J278))</f>
        <v/>
      </c>
      <c r="I272" s="2" t="str">
        <f>IF(AND(I271="",'Kurs-Eingabe'!K278=""),"",IF('Kurs-Eingabe'!K278="",I271,'Kurs-Eingabe'!K278))</f>
        <v/>
      </c>
      <c r="J272" s="2" t="str">
        <f>IF(AND(J271="",'Kurs-Eingabe'!L278=""),"",IF('Kurs-Eingabe'!L278="",J271,'Kurs-Eingabe'!L278))</f>
        <v/>
      </c>
      <c r="K272" s="2" t="str">
        <f>IF(AND(K271="",'Kurs-Eingabe'!M278=""),"",IF('Kurs-Eingabe'!M278="",K271,'Kurs-Eingabe'!M278))</f>
        <v/>
      </c>
    </row>
    <row r="273" spans="2:11" x14ac:dyDescent="0.2">
      <c r="B273" s="2">
        <f>IF(AND(B272="",'Kurs-Eingabe'!D279=""),"",IF('Kurs-Eingabe'!D279="",B272,'Kurs-Eingabe'!D279))</f>
        <v>185.98</v>
      </c>
      <c r="C273" s="2">
        <f>IF(AND(C272="",'Kurs-Eingabe'!E279=""),"",IF('Kurs-Eingabe'!E279="",C272,'Kurs-Eingabe'!E279))</f>
        <v>70.38</v>
      </c>
      <c r="D273" s="2" t="str">
        <f>IF(AND(D272="",'Kurs-Eingabe'!F279=""),"",IF('Kurs-Eingabe'!F279="",D272,'Kurs-Eingabe'!F279))</f>
        <v/>
      </c>
      <c r="E273" s="2" t="str">
        <f>IF(AND(E272="",'Kurs-Eingabe'!G279=""),"",IF('Kurs-Eingabe'!G279="",E272,'Kurs-Eingabe'!G279))</f>
        <v/>
      </c>
      <c r="F273" s="2" t="str">
        <f>IF(AND(F272="",'Kurs-Eingabe'!H279=""),"",IF('Kurs-Eingabe'!H279="",F272,'Kurs-Eingabe'!H279))</f>
        <v/>
      </c>
      <c r="G273" s="2" t="str">
        <f>IF(AND(G272="",'Kurs-Eingabe'!I279=""),"",IF('Kurs-Eingabe'!I279="",G272,'Kurs-Eingabe'!I279))</f>
        <v/>
      </c>
      <c r="H273" s="2" t="str">
        <f>IF(AND(H272="",'Kurs-Eingabe'!J279=""),"",IF('Kurs-Eingabe'!J279="",H272,'Kurs-Eingabe'!J279))</f>
        <v/>
      </c>
      <c r="I273" s="2" t="str">
        <f>IF(AND(I272="",'Kurs-Eingabe'!K279=""),"",IF('Kurs-Eingabe'!K279="",I272,'Kurs-Eingabe'!K279))</f>
        <v/>
      </c>
      <c r="J273" s="2" t="str">
        <f>IF(AND(J272="",'Kurs-Eingabe'!L279=""),"",IF('Kurs-Eingabe'!L279="",J272,'Kurs-Eingabe'!L279))</f>
        <v/>
      </c>
      <c r="K273" s="2" t="str">
        <f>IF(AND(K272="",'Kurs-Eingabe'!M279=""),"",IF('Kurs-Eingabe'!M279="",K272,'Kurs-Eingabe'!M279))</f>
        <v/>
      </c>
    </row>
    <row r="274" spans="2:11" x14ac:dyDescent="0.2">
      <c r="B274" s="2">
        <f>IF(AND(B273="",'Kurs-Eingabe'!D280=""),"",IF('Kurs-Eingabe'!D280="",B273,'Kurs-Eingabe'!D280))</f>
        <v>185.98</v>
      </c>
      <c r="C274" s="2">
        <f>IF(AND(C273="",'Kurs-Eingabe'!E280=""),"",IF('Kurs-Eingabe'!E280="",C273,'Kurs-Eingabe'!E280))</f>
        <v>70.38</v>
      </c>
      <c r="D274" s="2" t="str">
        <f>IF(AND(D273="",'Kurs-Eingabe'!F280=""),"",IF('Kurs-Eingabe'!F280="",D273,'Kurs-Eingabe'!F280))</f>
        <v/>
      </c>
      <c r="E274" s="2" t="str">
        <f>IF(AND(E273="",'Kurs-Eingabe'!G280=""),"",IF('Kurs-Eingabe'!G280="",E273,'Kurs-Eingabe'!G280))</f>
        <v/>
      </c>
      <c r="F274" s="2" t="str">
        <f>IF(AND(F273="",'Kurs-Eingabe'!H280=""),"",IF('Kurs-Eingabe'!H280="",F273,'Kurs-Eingabe'!H280))</f>
        <v/>
      </c>
      <c r="G274" s="2" t="str">
        <f>IF(AND(G273="",'Kurs-Eingabe'!I280=""),"",IF('Kurs-Eingabe'!I280="",G273,'Kurs-Eingabe'!I280))</f>
        <v/>
      </c>
      <c r="H274" s="2" t="str">
        <f>IF(AND(H273="",'Kurs-Eingabe'!J280=""),"",IF('Kurs-Eingabe'!J280="",H273,'Kurs-Eingabe'!J280))</f>
        <v/>
      </c>
      <c r="I274" s="2" t="str">
        <f>IF(AND(I273="",'Kurs-Eingabe'!K280=""),"",IF('Kurs-Eingabe'!K280="",I273,'Kurs-Eingabe'!K280))</f>
        <v/>
      </c>
      <c r="J274" s="2" t="str">
        <f>IF(AND(J273="",'Kurs-Eingabe'!L280=""),"",IF('Kurs-Eingabe'!L280="",J273,'Kurs-Eingabe'!L280))</f>
        <v/>
      </c>
      <c r="K274" s="2" t="str">
        <f>IF(AND(K273="",'Kurs-Eingabe'!M280=""),"",IF('Kurs-Eingabe'!M280="",K273,'Kurs-Eingabe'!M280))</f>
        <v/>
      </c>
    </row>
    <row r="275" spans="2:11" x14ac:dyDescent="0.2">
      <c r="B275" s="2">
        <f>IF(AND(B274="",'Kurs-Eingabe'!D281=""),"",IF('Kurs-Eingabe'!D281="",B274,'Kurs-Eingabe'!D281))</f>
        <v>185.98</v>
      </c>
      <c r="C275" s="2">
        <f>IF(AND(C274="",'Kurs-Eingabe'!E281=""),"",IF('Kurs-Eingabe'!E281="",C274,'Kurs-Eingabe'!E281))</f>
        <v>70.38</v>
      </c>
      <c r="D275" s="2" t="str">
        <f>IF(AND(D274="",'Kurs-Eingabe'!F281=""),"",IF('Kurs-Eingabe'!F281="",D274,'Kurs-Eingabe'!F281))</f>
        <v/>
      </c>
      <c r="E275" s="2" t="str">
        <f>IF(AND(E274="",'Kurs-Eingabe'!G281=""),"",IF('Kurs-Eingabe'!G281="",E274,'Kurs-Eingabe'!G281))</f>
        <v/>
      </c>
      <c r="F275" s="2" t="str">
        <f>IF(AND(F274="",'Kurs-Eingabe'!H281=""),"",IF('Kurs-Eingabe'!H281="",F274,'Kurs-Eingabe'!H281))</f>
        <v/>
      </c>
      <c r="G275" s="2" t="str">
        <f>IF(AND(G274="",'Kurs-Eingabe'!I281=""),"",IF('Kurs-Eingabe'!I281="",G274,'Kurs-Eingabe'!I281))</f>
        <v/>
      </c>
      <c r="H275" s="2" t="str">
        <f>IF(AND(H274="",'Kurs-Eingabe'!J281=""),"",IF('Kurs-Eingabe'!J281="",H274,'Kurs-Eingabe'!J281))</f>
        <v/>
      </c>
      <c r="I275" s="2" t="str">
        <f>IF(AND(I274="",'Kurs-Eingabe'!K281=""),"",IF('Kurs-Eingabe'!K281="",I274,'Kurs-Eingabe'!K281))</f>
        <v/>
      </c>
      <c r="J275" s="2" t="str">
        <f>IF(AND(J274="",'Kurs-Eingabe'!L281=""),"",IF('Kurs-Eingabe'!L281="",J274,'Kurs-Eingabe'!L281))</f>
        <v/>
      </c>
      <c r="K275" s="2" t="str">
        <f>IF(AND(K274="",'Kurs-Eingabe'!M281=""),"",IF('Kurs-Eingabe'!M281="",K274,'Kurs-Eingabe'!M281))</f>
        <v/>
      </c>
    </row>
    <row r="276" spans="2:11" x14ac:dyDescent="0.2">
      <c r="B276" s="2">
        <f>IF(AND(B275="",'Kurs-Eingabe'!D282=""),"",IF('Kurs-Eingabe'!D282="",B275,'Kurs-Eingabe'!D282))</f>
        <v>185.98</v>
      </c>
      <c r="C276" s="2">
        <f>IF(AND(C275="",'Kurs-Eingabe'!E282=""),"",IF('Kurs-Eingabe'!E282="",C275,'Kurs-Eingabe'!E282))</f>
        <v>70.38</v>
      </c>
      <c r="D276" s="2" t="str">
        <f>IF(AND(D275="",'Kurs-Eingabe'!F282=""),"",IF('Kurs-Eingabe'!F282="",D275,'Kurs-Eingabe'!F282))</f>
        <v/>
      </c>
      <c r="E276" s="2" t="str">
        <f>IF(AND(E275="",'Kurs-Eingabe'!G282=""),"",IF('Kurs-Eingabe'!G282="",E275,'Kurs-Eingabe'!G282))</f>
        <v/>
      </c>
      <c r="F276" s="2" t="str">
        <f>IF(AND(F275="",'Kurs-Eingabe'!H282=""),"",IF('Kurs-Eingabe'!H282="",F275,'Kurs-Eingabe'!H282))</f>
        <v/>
      </c>
      <c r="G276" s="2" t="str">
        <f>IF(AND(G275="",'Kurs-Eingabe'!I282=""),"",IF('Kurs-Eingabe'!I282="",G275,'Kurs-Eingabe'!I282))</f>
        <v/>
      </c>
      <c r="H276" s="2" t="str">
        <f>IF(AND(H275="",'Kurs-Eingabe'!J282=""),"",IF('Kurs-Eingabe'!J282="",H275,'Kurs-Eingabe'!J282))</f>
        <v/>
      </c>
      <c r="I276" s="2" t="str">
        <f>IF(AND(I275="",'Kurs-Eingabe'!K282=""),"",IF('Kurs-Eingabe'!K282="",I275,'Kurs-Eingabe'!K282))</f>
        <v/>
      </c>
      <c r="J276" s="2" t="str">
        <f>IF(AND(J275="",'Kurs-Eingabe'!L282=""),"",IF('Kurs-Eingabe'!L282="",J275,'Kurs-Eingabe'!L282))</f>
        <v/>
      </c>
      <c r="K276" s="2" t="str">
        <f>IF(AND(K275="",'Kurs-Eingabe'!M282=""),"",IF('Kurs-Eingabe'!M282="",K275,'Kurs-Eingabe'!M282))</f>
        <v/>
      </c>
    </row>
    <row r="277" spans="2:11" x14ac:dyDescent="0.2">
      <c r="B277" s="2">
        <f>IF(AND(B276="",'Kurs-Eingabe'!D283=""),"",IF('Kurs-Eingabe'!D283="",B276,'Kurs-Eingabe'!D283))</f>
        <v>185.98</v>
      </c>
      <c r="C277" s="2">
        <f>IF(AND(C276="",'Kurs-Eingabe'!E283=""),"",IF('Kurs-Eingabe'!E283="",C276,'Kurs-Eingabe'!E283))</f>
        <v>70.38</v>
      </c>
      <c r="D277" s="2" t="str">
        <f>IF(AND(D276="",'Kurs-Eingabe'!F283=""),"",IF('Kurs-Eingabe'!F283="",D276,'Kurs-Eingabe'!F283))</f>
        <v/>
      </c>
      <c r="E277" s="2" t="str">
        <f>IF(AND(E276="",'Kurs-Eingabe'!G283=""),"",IF('Kurs-Eingabe'!G283="",E276,'Kurs-Eingabe'!G283))</f>
        <v/>
      </c>
      <c r="F277" s="2" t="str">
        <f>IF(AND(F276="",'Kurs-Eingabe'!H283=""),"",IF('Kurs-Eingabe'!H283="",F276,'Kurs-Eingabe'!H283))</f>
        <v/>
      </c>
      <c r="G277" s="2" t="str">
        <f>IF(AND(G276="",'Kurs-Eingabe'!I283=""),"",IF('Kurs-Eingabe'!I283="",G276,'Kurs-Eingabe'!I283))</f>
        <v/>
      </c>
      <c r="H277" s="2" t="str">
        <f>IF(AND(H276="",'Kurs-Eingabe'!J283=""),"",IF('Kurs-Eingabe'!J283="",H276,'Kurs-Eingabe'!J283))</f>
        <v/>
      </c>
      <c r="I277" s="2" t="str">
        <f>IF(AND(I276="",'Kurs-Eingabe'!K283=""),"",IF('Kurs-Eingabe'!K283="",I276,'Kurs-Eingabe'!K283))</f>
        <v/>
      </c>
      <c r="J277" s="2" t="str">
        <f>IF(AND(J276="",'Kurs-Eingabe'!L283=""),"",IF('Kurs-Eingabe'!L283="",J276,'Kurs-Eingabe'!L283))</f>
        <v/>
      </c>
      <c r="K277" s="2" t="str">
        <f>IF(AND(K276="",'Kurs-Eingabe'!M283=""),"",IF('Kurs-Eingabe'!M283="",K276,'Kurs-Eingabe'!M283))</f>
        <v/>
      </c>
    </row>
    <row r="278" spans="2:11" x14ac:dyDescent="0.2">
      <c r="B278" s="2">
        <f>IF(AND(B277="",'Kurs-Eingabe'!D284=""),"",IF('Kurs-Eingabe'!D284="",B277,'Kurs-Eingabe'!D284))</f>
        <v>185.98</v>
      </c>
      <c r="C278" s="2">
        <f>IF(AND(C277="",'Kurs-Eingabe'!E284=""),"",IF('Kurs-Eingabe'!E284="",C277,'Kurs-Eingabe'!E284))</f>
        <v>70.38</v>
      </c>
      <c r="D278" s="2" t="str">
        <f>IF(AND(D277="",'Kurs-Eingabe'!F284=""),"",IF('Kurs-Eingabe'!F284="",D277,'Kurs-Eingabe'!F284))</f>
        <v/>
      </c>
      <c r="E278" s="2" t="str">
        <f>IF(AND(E277="",'Kurs-Eingabe'!G284=""),"",IF('Kurs-Eingabe'!G284="",E277,'Kurs-Eingabe'!G284))</f>
        <v/>
      </c>
      <c r="F278" s="2" t="str">
        <f>IF(AND(F277="",'Kurs-Eingabe'!H284=""),"",IF('Kurs-Eingabe'!H284="",F277,'Kurs-Eingabe'!H284))</f>
        <v/>
      </c>
      <c r="G278" s="2" t="str">
        <f>IF(AND(G277="",'Kurs-Eingabe'!I284=""),"",IF('Kurs-Eingabe'!I284="",G277,'Kurs-Eingabe'!I284))</f>
        <v/>
      </c>
      <c r="H278" s="2" t="str">
        <f>IF(AND(H277="",'Kurs-Eingabe'!J284=""),"",IF('Kurs-Eingabe'!J284="",H277,'Kurs-Eingabe'!J284))</f>
        <v/>
      </c>
      <c r="I278" s="2" t="str">
        <f>IF(AND(I277="",'Kurs-Eingabe'!K284=""),"",IF('Kurs-Eingabe'!K284="",I277,'Kurs-Eingabe'!K284))</f>
        <v/>
      </c>
      <c r="J278" s="2" t="str">
        <f>IF(AND(J277="",'Kurs-Eingabe'!L284=""),"",IF('Kurs-Eingabe'!L284="",J277,'Kurs-Eingabe'!L284))</f>
        <v/>
      </c>
      <c r="K278" s="2" t="str">
        <f>IF(AND(K277="",'Kurs-Eingabe'!M284=""),"",IF('Kurs-Eingabe'!M284="",K277,'Kurs-Eingabe'!M284))</f>
        <v/>
      </c>
    </row>
    <row r="279" spans="2:11" x14ac:dyDescent="0.2">
      <c r="B279" s="2">
        <f>IF(AND(B278="",'Kurs-Eingabe'!D285=""),"",IF('Kurs-Eingabe'!D285="",B278,'Kurs-Eingabe'!D285))</f>
        <v>185.98</v>
      </c>
      <c r="C279" s="2">
        <f>IF(AND(C278="",'Kurs-Eingabe'!E285=""),"",IF('Kurs-Eingabe'!E285="",C278,'Kurs-Eingabe'!E285))</f>
        <v>70.38</v>
      </c>
      <c r="D279" s="2" t="str">
        <f>IF(AND(D278="",'Kurs-Eingabe'!F285=""),"",IF('Kurs-Eingabe'!F285="",D278,'Kurs-Eingabe'!F285))</f>
        <v/>
      </c>
      <c r="E279" s="2" t="str">
        <f>IF(AND(E278="",'Kurs-Eingabe'!G285=""),"",IF('Kurs-Eingabe'!G285="",E278,'Kurs-Eingabe'!G285))</f>
        <v/>
      </c>
      <c r="F279" s="2" t="str">
        <f>IF(AND(F278="",'Kurs-Eingabe'!H285=""),"",IF('Kurs-Eingabe'!H285="",F278,'Kurs-Eingabe'!H285))</f>
        <v/>
      </c>
      <c r="G279" s="2" t="str">
        <f>IF(AND(G278="",'Kurs-Eingabe'!I285=""),"",IF('Kurs-Eingabe'!I285="",G278,'Kurs-Eingabe'!I285))</f>
        <v/>
      </c>
      <c r="H279" s="2" t="str">
        <f>IF(AND(H278="",'Kurs-Eingabe'!J285=""),"",IF('Kurs-Eingabe'!J285="",H278,'Kurs-Eingabe'!J285))</f>
        <v/>
      </c>
      <c r="I279" s="2" t="str">
        <f>IF(AND(I278="",'Kurs-Eingabe'!K285=""),"",IF('Kurs-Eingabe'!K285="",I278,'Kurs-Eingabe'!K285))</f>
        <v/>
      </c>
      <c r="J279" s="2" t="str">
        <f>IF(AND(J278="",'Kurs-Eingabe'!L285=""),"",IF('Kurs-Eingabe'!L285="",J278,'Kurs-Eingabe'!L285))</f>
        <v/>
      </c>
      <c r="K279" s="2" t="str">
        <f>IF(AND(K278="",'Kurs-Eingabe'!M285=""),"",IF('Kurs-Eingabe'!M285="",K278,'Kurs-Eingabe'!M285))</f>
        <v/>
      </c>
    </row>
    <row r="280" spans="2:11" x14ac:dyDescent="0.2">
      <c r="B280" s="2">
        <f>IF(AND(B279="",'Kurs-Eingabe'!D286=""),"",IF('Kurs-Eingabe'!D286="",B279,'Kurs-Eingabe'!D286))</f>
        <v>185.98</v>
      </c>
      <c r="C280" s="2">
        <f>IF(AND(C279="",'Kurs-Eingabe'!E286=""),"",IF('Kurs-Eingabe'!E286="",C279,'Kurs-Eingabe'!E286))</f>
        <v>70.38</v>
      </c>
      <c r="D280" s="2" t="str">
        <f>IF(AND(D279="",'Kurs-Eingabe'!F286=""),"",IF('Kurs-Eingabe'!F286="",D279,'Kurs-Eingabe'!F286))</f>
        <v/>
      </c>
      <c r="E280" s="2" t="str">
        <f>IF(AND(E279="",'Kurs-Eingabe'!G286=""),"",IF('Kurs-Eingabe'!G286="",E279,'Kurs-Eingabe'!G286))</f>
        <v/>
      </c>
      <c r="F280" s="2" t="str">
        <f>IF(AND(F279="",'Kurs-Eingabe'!H286=""),"",IF('Kurs-Eingabe'!H286="",F279,'Kurs-Eingabe'!H286))</f>
        <v/>
      </c>
      <c r="G280" s="2" t="str">
        <f>IF(AND(G279="",'Kurs-Eingabe'!I286=""),"",IF('Kurs-Eingabe'!I286="",G279,'Kurs-Eingabe'!I286))</f>
        <v/>
      </c>
      <c r="H280" s="2" t="str">
        <f>IF(AND(H279="",'Kurs-Eingabe'!J286=""),"",IF('Kurs-Eingabe'!J286="",H279,'Kurs-Eingabe'!J286))</f>
        <v/>
      </c>
      <c r="I280" s="2" t="str">
        <f>IF(AND(I279="",'Kurs-Eingabe'!K286=""),"",IF('Kurs-Eingabe'!K286="",I279,'Kurs-Eingabe'!K286))</f>
        <v/>
      </c>
      <c r="J280" s="2" t="str">
        <f>IF(AND(J279="",'Kurs-Eingabe'!L286=""),"",IF('Kurs-Eingabe'!L286="",J279,'Kurs-Eingabe'!L286))</f>
        <v/>
      </c>
      <c r="K280" s="2" t="str">
        <f>IF(AND(K279="",'Kurs-Eingabe'!M286=""),"",IF('Kurs-Eingabe'!M286="",K279,'Kurs-Eingabe'!M286))</f>
        <v/>
      </c>
    </row>
    <row r="281" spans="2:11" x14ac:dyDescent="0.2">
      <c r="B281" s="2">
        <f>IF(AND(B280="",'Kurs-Eingabe'!D287=""),"",IF('Kurs-Eingabe'!D287="",B280,'Kurs-Eingabe'!D287))</f>
        <v>185.98</v>
      </c>
      <c r="C281" s="2">
        <f>IF(AND(C280="",'Kurs-Eingabe'!E287=""),"",IF('Kurs-Eingabe'!E287="",C280,'Kurs-Eingabe'!E287))</f>
        <v>70.38</v>
      </c>
      <c r="D281" s="2" t="str">
        <f>IF(AND(D280="",'Kurs-Eingabe'!F287=""),"",IF('Kurs-Eingabe'!F287="",D280,'Kurs-Eingabe'!F287))</f>
        <v/>
      </c>
      <c r="E281" s="2" t="str">
        <f>IF(AND(E280="",'Kurs-Eingabe'!G287=""),"",IF('Kurs-Eingabe'!G287="",E280,'Kurs-Eingabe'!G287))</f>
        <v/>
      </c>
      <c r="F281" s="2" t="str">
        <f>IF(AND(F280="",'Kurs-Eingabe'!H287=""),"",IF('Kurs-Eingabe'!H287="",F280,'Kurs-Eingabe'!H287))</f>
        <v/>
      </c>
      <c r="G281" s="2" t="str">
        <f>IF(AND(G280="",'Kurs-Eingabe'!I287=""),"",IF('Kurs-Eingabe'!I287="",G280,'Kurs-Eingabe'!I287))</f>
        <v/>
      </c>
      <c r="H281" s="2" t="str">
        <f>IF(AND(H280="",'Kurs-Eingabe'!J287=""),"",IF('Kurs-Eingabe'!J287="",H280,'Kurs-Eingabe'!J287))</f>
        <v/>
      </c>
      <c r="I281" s="2" t="str">
        <f>IF(AND(I280="",'Kurs-Eingabe'!K287=""),"",IF('Kurs-Eingabe'!K287="",I280,'Kurs-Eingabe'!K287))</f>
        <v/>
      </c>
      <c r="J281" s="2" t="str">
        <f>IF(AND(J280="",'Kurs-Eingabe'!L287=""),"",IF('Kurs-Eingabe'!L287="",J280,'Kurs-Eingabe'!L287))</f>
        <v/>
      </c>
      <c r="K281" s="2" t="str">
        <f>IF(AND(K280="",'Kurs-Eingabe'!M287=""),"",IF('Kurs-Eingabe'!M287="",K280,'Kurs-Eingabe'!M287))</f>
        <v/>
      </c>
    </row>
    <row r="282" spans="2:11" x14ac:dyDescent="0.2">
      <c r="B282" s="2">
        <f>IF(AND(B281="",'Kurs-Eingabe'!D288=""),"",IF('Kurs-Eingabe'!D288="",B281,'Kurs-Eingabe'!D288))</f>
        <v>185.98</v>
      </c>
      <c r="C282" s="2">
        <f>IF(AND(C281="",'Kurs-Eingabe'!E288=""),"",IF('Kurs-Eingabe'!E288="",C281,'Kurs-Eingabe'!E288))</f>
        <v>70.38</v>
      </c>
      <c r="D282" s="2" t="str">
        <f>IF(AND(D281="",'Kurs-Eingabe'!F288=""),"",IF('Kurs-Eingabe'!F288="",D281,'Kurs-Eingabe'!F288))</f>
        <v/>
      </c>
      <c r="E282" s="2" t="str">
        <f>IF(AND(E281="",'Kurs-Eingabe'!G288=""),"",IF('Kurs-Eingabe'!G288="",E281,'Kurs-Eingabe'!G288))</f>
        <v/>
      </c>
      <c r="F282" s="2" t="str">
        <f>IF(AND(F281="",'Kurs-Eingabe'!H288=""),"",IF('Kurs-Eingabe'!H288="",F281,'Kurs-Eingabe'!H288))</f>
        <v/>
      </c>
      <c r="G282" s="2" t="str">
        <f>IF(AND(G281="",'Kurs-Eingabe'!I288=""),"",IF('Kurs-Eingabe'!I288="",G281,'Kurs-Eingabe'!I288))</f>
        <v/>
      </c>
      <c r="H282" s="2" t="str">
        <f>IF(AND(H281="",'Kurs-Eingabe'!J288=""),"",IF('Kurs-Eingabe'!J288="",H281,'Kurs-Eingabe'!J288))</f>
        <v/>
      </c>
      <c r="I282" s="2" t="str">
        <f>IF(AND(I281="",'Kurs-Eingabe'!K288=""),"",IF('Kurs-Eingabe'!K288="",I281,'Kurs-Eingabe'!K288))</f>
        <v/>
      </c>
      <c r="J282" s="2" t="str">
        <f>IF(AND(J281="",'Kurs-Eingabe'!L288=""),"",IF('Kurs-Eingabe'!L288="",J281,'Kurs-Eingabe'!L288))</f>
        <v/>
      </c>
      <c r="K282" s="2" t="str">
        <f>IF(AND(K281="",'Kurs-Eingabe'!M288=""),"",IF('Kurs-Eingabe'!M288="",K281,'Kurs-Eingabe'!M288))</f>
        <v/>
      </c>
    </row>
    <row r="283" spans="2:11" x14ac:dyDescent="0.2">
      <c r="B283" s="2">
        <f>IF(AND(B282="",'Kurs-Eingabe'!D289=""),"",IF('Kurs-Eingabe'!D289="",B282,'Kurs-Eingabe'!D289))</f>
        <v>185.98</v>
      </c>
      <c r="C283" s="2">
        <f>IF(AND(C282="",'Kurs-Eingabe'!E289=""),"",IF('Kurs-Eingabe'!E289="",C282,'Kurs-Eingabe'!E289))</f>
        <v>70.38</v>
      </c>
      <c r="D283" s="2" t="str">
        <f>IF(AND(D282="",'Kurs-Eingabe'!F289=""),"",IF('Kurs-Eingabe'!F289="",D282,'Kurs-Eingabe'!F289))</f>
        <v/>
      </c>
      <c r="E283" s="2" t="str">
        <f>IF(AND(E282="",'Kurs-Eingabe'!G289=""),"",IF('Kurs-Eingabe'!G289="",E282,'Kurs-Eingabe'!G289))</f>
        <v/>
      </c>
      <c r="F283" s="2" t="str">
        <f>IF(AND(F282="",'Kurs-Eingabe'!H289=""),"",IF('Kurs-Eingabe'!H289="",F282,'Kurs-Eingabe'!H289))</f>
        <v/>
      </c>
      <c r="G283" s="2" t="str">
        <f>IF(AND(G282="",'Kurs-Eingabe'!I289=""),"",IF('Kurs-Eingabe'!I289="",G282,'Kurs-Eingabe'!I289))</f>
        <v/>
      </c>
      <c r="H283" s="2" t="str">
        <f>IF(AND(H282="",'Kurs-Eingabe'!J289=""),"",IF('Kurs-Eingabe'!J289="",H282,'Kurs-Eingabe'!J289))</f>
        <v/>
      </c>
      <c r="I283" s="2" t="str">
        <f>IF(AND(I282="",'Kurs-Eingabe'!K289=""),"",IF('Kurs-Eingabe'!K289="",I282,'Kurs-Eingabe'!K289))</f>
        <v/>
      </c>
      <c r="J283" s="2" t="str">
        <f>IF(AND(J282="",'Kurs-Eingabe'!L289=""),"",IF('Kurs-Eingabe'!L289="",J282,'Kurs-Eingabe'!L289))</f>
        <v/>
      </c>
      <c r="K283" s="2" t="str">
        <f>IF(AND(K282="",'Kurs-Eingabe'!M289=""),"",IF('Kurs-Eingabe'!M289="",K282,'Kurs-Eingabe'!M289))</f>
        <v/>
      </c>
    </row>
    <row r="284" spans="2:11" x14ac:dyDescent="0.2">
      <c r="B284" s="2">
        <f>IF(AND(B283="",'Kurs-Eingabe'!D290=""),"",IF('Kurs-Eingabe'!D290="",B283,'Kurs-Eingabe'!D290))</f>
        <v>185.98</v>
      </c>
      <c r="C284" s="2">
        <f>IF(AND(C283="",'Kurs-Eingabe'!E290=""),"",IF('Kurs-Eingabe'!E290="",C283,'Kurs-Eingabe'!E290))</f>
        <v>70.38</v>
      </c>
      <c r="D284" s="2" t="str">
        <f>IF(AND(D283="",'Kurs-Eingabe'!F290=""),"",IF('Kurs-Eingabe'!F290="",D283,'Kurs-Eingabe'!F290))</f>
        <v/>
      </c>
      <c r="E284" s="2" t="str">
        <f>IF(AND(E283="",'Kurs-Eingabe'!G290=""),"",IF('Kurs-Eingabe'!G290="",E283,'Kurs-Eingabe'!G290))</f>
        <v/>
      </c>
      <c r="F284" s="2" t="str">
        <f>IF(AND(F283="",'Kurs-Eingabe'!H290=""),"",IF('Kurs-Eingabe'!H290="",F283,'Kurs-Eingabe'!H290))</f>
        <v/>
      </c>
      <c r="G284" s="2" t="str">
        <f>IF(AND(G283="",'Kurs-Eingabe'!I290=""),"",IF('Kurs-Eingabe'!I290="",G283,'Kurs-Eingabe'!I290))</f>
        <v/>
      </c>
      <c r="H284" s="2" t="str">
        <f>IF(AND(H283="",'Kurs-Eingabe'!J290=""),"",IF('Kurs-Eingabe'!J290="",H283,'Kurs-Eingabe'!J290))</f>
        <v/>
      </c>
      <c r="I284" s="2" t="str">
        <f>IF(AND(I283="",'Kurs-Eingabe'!K290=""),"",IF('Kurs-Eingabe'!K290="",I283,'Kurs-Eingabe'!K290))</f>
        <v/>
      </c>
      <c r="J284" s="2" t="str">
        <f>IF(AND(J283="",'Kurs-Eingabe'!L290=""),"",IF('Kurs-Eingabe'!L290="",J283,'Kurs-Eingabe'!L290))</f>
        <v/>
      </c>
      <c r="K284" s="2" t="str">
        <f>IF(AND(K283="",'Kurs-Eingabe'!M290=""),"",IF('Kurs-Eingabe'!M290="",K283,'Kurs-Eingabe'!M290))</f>
        <v/>
      </c>
    </row>
    <row r="285" spans="2:11" x14ac:dyDescent="0.2">
      <c r="B285" s="2">
        <f>IF(AND(B284="",'Kurs-Eingabe'!D291=""),"",IF('Kurs-Eingabe'!D291="",B284,'Kurs-Eingabe'!D291))</f>
        <v>185.98</v>
      </c>
      <c r="C285" s="2">
        <f>IF(AND(C284="",'Kurs-Eingabe'!E291=""),"",IF('Kurs-Eingabe'!E291="",C284,'Kurs-Eingabe'!E291))</f>
        <v>70.38</v>
      </c>
      <c r="D285" s="2" t="str">
        <f>IF(AND(D284="",'Kurs-Eingabe'!F291=""),"",IF('Kurs-Eingabe'!F291="",D284,'Kurs-Eingabe'!F291))</f>
        <v/>
      </c>
      <c r="E285" s="2" t="str">
        <f>IF(AND(E284="",'Kurs-Eingabe'!G291=""),"",IF('Kurs-Eingabe'!G291="",E284,'Kurs-Eingabe'!G291))</f>
        <v/>
      </c>
      <c r="F285" s="2" t="str">
        <f>IF(AND(F284="",'Kurs-Eingabe'!H291=""),"",IF('Kurs-Eingabe'!H291="",F284,'Kurs-Eingabe'!H291))</f>
        <v/>
      </c>
      <c r="G285" s="2" t="str">
        <f>IF(AND(G284="",'Kurs-Eingabe'!I291=""),"",IF('Kurs-Eingabe'!I291="",G284,'Kurs-Eingabe'!I291))</f>
        <v/>
      </c>
      <c r="H285" s="2" t="str">
        <f>IF(AND(H284="",'Kurs-Eingabe'!J291=""),"",IF('Kurs-Eingabe'!J291="",H284,'Kurs-Eingabe'!J291))</f>
        <v/>
      </c>
      <c r="I285" s="2" t="str">
        <f>IF(AND(I284="",'Kurs-Eingabe'!K291=""),"",IF('Kurs-Eingabe'!K291="",I284,'Kurs-Eingabe'!K291))</f>
        <v/>
      </c>
      <c r="J285" s="2" t="str">
        <f>IF(AND(J284="",'Kurs-Eingabe'!L291=""),"",IF('Kurs-Eingabe'!L291="",J284,'Kurs-Eingabe'!L291))</f>
        <v/>
      </c>
      <c r="K285" s="2" t="str">
        <f>IF(AND(K284="",'Kurs-Eingabe'!M291=""),"",IF('Kurs-Eingabe'!M291="",K284,'Kurs-Eingabe'!M291))</f>
        <v/>
      </c>
    </row>
    <row r="286" spans="2:11" x14ac:dyDescent="0.2">
      <c r="B286" s="2">
        <f>IF(AND(B285="",'Kurs-Eingabe'!D292=""),"",IF('Kurs-Eingabe'!D292="",B285,'Kurs-Eingabe'!D292))</f>
        <v>185.98</v>
      </c>
      <c r="C286" s="2">
        <f>IF(AND(C285="",'Kurs-Eingabe'!E292=""),"",IF('Kurs-Eingabe'!E292="",C285,'Kurs-Eingabe'!E292))</f>
        <v>70.38</v>
      </c>
      <c r="D286" s="2" t="str">
        <f>IF(AND(D285="",'Kurs-Eingabe'!F292=""),"",IF('Kurs-Eingabe'!F292="",D285,'Kurs-Eingabe'!F292))</f>
        <v/>
      </c>
      <c r="E286" s="2" t="str">
        <f>IF(AND(E285="",'Kurs-Eingabe'!G292=""),"",IF('Kurs-Eingabe'!G292="",E285,'Kurs-Eingabe'!G292))</f>
        <v/>
      </c>
      <c r="F286" s="2" t="str">
        <f>IF(AND(F285="",'Kurs-Eingabe'!H292=""),"",IF('Kurs-Eingabe'!H292="",F285,'Kurs-Eingabe'!H292))</f>
        <v/>
      </c>
      <c r="G286" s="2" t="str">
        <f>IF(AND(G285="",'Kurs-Eingabe'!I292=""),"",IF('Kurs-Eingabe'!I292="",G285,'Kurs-Eingabe'!I292))</f>
        <v/>
      </c>
      <c r="H286" s="2" t="str">
        <f>IF(AND(H285="",'Kurs-Eingabe'!J292=""),"",IF('Kurs-Eingabe'!J292="",H285,'Kurs-Eingabe'!J292))</f>
        <v/>
      </c>
      <c r="I286" s="2" t="str">
        <f>IF(AND(I285="",'Kurs-Eingabe'!K292=""),"",IF('Kurs-Eingabe'!K292="",I285,'Kurs-Eingabe'!K292))</f>
        <v/>
      </c>
      <c r="J286" s="2" t="str">
        <f>IF(AND(J285="",'Kurs-Eingabe'!L292=""),"",IF('Kurs-Eingabe'!L292="",J285,'Kurs-Eingabe'!L292))</f>
        <v/>
      </c>
      <c r="K286" s="2" t="str">
        <f>IF(AND(K285="",'Kurs-Eingabe'!M292=""),"",IF('Kurs-Eingabe'!M292="",K285,'Kurs-Eingabe'!M292))</f>
        <v/>
      </c>
    </row>
    <row r="287" spans="2:11" x14ac:dyDescent="0.2">
      <c r="B287" s="2">
        <f>IF(AND(B286="",'Kurs-Eingabe'!D293=""),"",IF('Kurs-Eingabe'!D293="",B286,'Kurs-Eingabe'!D293))</f>
        <v>185.98</v>
      </c>
      <c r="C287" s="2">
        <f>IF(AND(C286="",'Kurs-Eingabe'!E293=""),"",IF('Kurs-Eingabe'!E293="",C286,'Kurs-Eingabe'!E293))</f>
        <v>70.38</v>
      </c>
      <c r="D287" s="2" t="str">
        <f>IF(AND(D286="",'Kurs-Eingabe'!F293=""),"",IF('Kurs-Eingabe'!F293="",D286,'Kurs-Eingabe'!F293))</f>
        <v/>
      </c>
      <c r="E287" s="2" t="str">
        <f>IF(AND(E286="",'Kurs-Eingabe'!G293=""),"",IF('Kurs-Eingabe'!G293="",E286,'Kurs-Eingabe'!G293))</f>
        <v/>
      </c>
      <c r="F287" s="2" t="str">
        <f>IF(AND(F286="",'Kurs-Eingabe'!H293=""),"",IF('Kurs-Eingabe'!H293="",F286,'Kurs-Eingabe'!H293))</f>
        <v/>
      </c>
      <c r="G287" s="2" t="str">
        <f>IF(AND(G286="",'Kurs-Eingabe'!I293=""),"",IF('Kurs-Eingabe'!I293="",G286,'Kurs-Eingabe'!I293))</f>
        <v/>
      </c>
      <c r="H287" s="2" t="str">
        <f>IF(AND(H286="",'Kurs-Eingabe'!J293=""),"",IF('Kurs-Eingabe'!J293="",H286,'Kurs-Eingabe'!J293))</f>
        <v/>
      </c>
      <c r="I287" s="2" t="str">
        <f>IF(AND(I286="",'Kurs-Eingabe'!K293=""),"",IF('Kurs-Eingabe'!K293="",I286,'Kurs-Eingabe'!K293))</f>
        <v/>
      </c>
      <c r="J287" s="2" t="str">
        <f>IF(AND(J286="",'Kurs-Eingabe'!L293=""),"",IF('Kurs-Eingabe'!L293="",J286,'Kurs-Eingabe'!L293))</f>
        <v/>
      </c>
      <c r="K287" s="2" t="str">
        <f>IF(AND(K286="",'Kurs-Eingabe'!M293=""),"",IF('Kurs-Eingabe'!M293="",K286,'Kurs-Eingabe'!M293))</f>
        <v/>
      </c>
    </row>
    <row r="288" spans="2:11" x14ac:dyDescent="0.2">
      <c r="B288" s="2">
        <f>IF(AND(B287="",'Kurs-Eingabe'!D294=""),"",IF('Kurs-Eingabe'!D294="",B287,'Kurs-Eingabe'!D294))</f>
        <v>185.98</v>
      </c>
      <c r="C288" s="2">
        <f>IF(AND(C287="",'Kurs-Eingabe'!E294=""),"",IF('Kurs-Eingabe'!E294="",C287,'Kurs-Eingabe'!E294))</f>
        <v>70.38</v>
      </c>
      <c r="D288" s="2" t="str">
        <f>IF(AND(D287="",'Kurs-Eingabe'!F294=""),"",IF('Kurs-Eingabe'!F294="",D287,'Kurs-Eingabe'!F294))</f>
        <v/>
      </c>
      <c r="E288" s="2" t="str">
        <f>IF(AND(E287="",'Kurs-Eingabe'!G294=""),"",IF('Kurs-Eingabe'!G294="",E287,'Kurs-Eingabe'!G294))</f>
        <v/>
      </c>
      <c r="F288" s="2" t="str">
        <f>IF(AND(F287="",'Kurs-Eingabe'!H294=""),"",IF('Kurs-Eingabe'!H294="",F287,'Kurs-Eingabe'!H294))</f>
        <v/>
      </c>
      <c r="G288" s="2" t="str">
        <f>IF(AND(G287="",'Kurs-Eingabe'!I294=""),"",IF('Kurs-Eingabe'!I294="",G287,'Kurs-Eingabe'!I294))</f>
        <v/>
      </c>
      <c r="H288" s="2" t="str">
        <f>IF(AND(H287="",'Kurs-Eingabe'!J294=""),"",IF('Kurs-Eingabe'!J294="",H287,'Kurs-Eingabe'!J294))</f>
        <v/>
      </c>
      <c r="I288" s="2" t="str">
        <f>IF(AND(I287="",'Kurs-Eingabe'!K294=""),"",IF('Kurs-Eingabe'!K294="",I287,'Kurs-Eingabe'!K294))</f>
        <v/>
      </c>
      <c r="J288" s="2" t="str">
        <f>IF(AND(J287="",'Kurs-Eingabe'!L294=""),"",IF('Kurs-Eingabe'!L294="",J287,'Kurs-Eingabe'!L294))</f>
        <v/>
      </c>
      <c r="K288" s="2" t="str">
        <f>IF(AND(K287="",'Kurs-Eingabe'!M294=""),"",IF('Kurs-Eingabe'!M294="",K287,'Kurs-Eingabe'!M294))</f>
        <v/>
      </c>
    </row>
    <row r="289" spans="2:11" x14ac:dyDescent="0.2">
      <c r="B289" s="2">
        <f>IF(AND(B288="",'Kurs-Eingabe'!D295=""),"",IF('Kurs-Eingabe'!D295="",B288,'Kurs-Eingabe'!D295))</f>
        <v>185.98</v>
      </c>
      <c r="C289" s="2">
        <f>IF(AND(C288="",'Kurs-Eingabe'!E295=""),"",IF('Kurs-Eingabe'!E295="",C288,'Kurs-Eingabe'!E295))</f>
        <v>70.38</v>
      </c>
      <c r="D289" s="2" t="str">
        <f>IF(AND(D288="",'Kurs-Eingabe'!F295=""),"",IF('Kurs-Eingabe'!F295="",D288,'Kurs-Eingabe'!F295))</f>
        <v/>
      </c>
      <c r="E289" s="2" t="str">
        <f>IF(AND(E288="",'Kurs-Eingabe'!G295=""),"",IF('Kurs-Eingabe'!G295="",E288,'Kurs-Eingabe'!G295))</f>
        <v/>
      </c>
      <c r="F289" s="2" t="str">
        <f>IF(AND(F288="",'Kurs-Eingabe'!H295=""),"",IF('Kurs-Eingabe'!H295="",F288,'Kurs-Eingabe'!H295))</f>
        <v/>
      </c>
      <c r="G289" s="2" t="str">
        <f>IF(AND(G288="",'Kurs-Eingabe'!I295=""),"",IF('Kurs-Eingabe'!I295="",G288,'Kurs-Eingabe'!I295))</f>
        <v/>
      </c>
      <c r="H289" s="2" t="str">
        <f>IF(AND(H288="",'Kurs-Eingabe'!J295=""),"",IF('Kurs-Eingabe'!J295="",H288,'Kurs-Eingabe'!J295))</f>
        <v/>
      </c>
      <c r="I289" s="2" t="str">
        <f>IF(AND(I288="",'Kurs-Eingabe'!K295=""),"",IF('Kurs-Eingabe'!K295="",I288,'Kurs-Eingabe'!K295))</f>
        <v/>
      </c>
      <c r="J289" s="2" t="str">
        <f>IF(AND(J288="",'Kurs-Eingabe'!L295=""),"",IF('Kurs-Eingabe'!L295="",J288,'Kurs-Eingabe'!L295))</f>
        <v/>
      </c>
      <c r="K289" s="2" t="str">
        <f>IF(AND(K288="",'Kurs-Eingabe'!M295=""),"",IF('Kurs-Eingabe'!M295="",K288,'Kurs-Eingabe'!M295))</f>
        <v/>
      </c>
    </row>
    <row r="290" spans="2:11" x14ac:dyDescent="0.2">
      <c r="B290" s="2">
        <f>IF(AND(B289="",'Kurs-Eingabe'!D296=""),"",IF('Kurs-Eingabe'!D296="",B289,'Kurs-Eingabe'!D296))</f>
        <v>185.98</v>
      </c>
      <c r="C290" s="2">
        <f>IF(AND(C289="",'Kurs-Eingabe'!E296=""),"",IF('Kurs-Eingabe'!E296="",C289,'Kurs-Eingabe'!E296))</f>
        <v>70.38</v>
      </c>
      <c r="D290" s="2" t="str">
        <f>IF(AND(D289="",'Kurs-Eingabe'!F296=""),"",IF('Kurs-Eingabe'!F296="",D289,'Kurs-Eingabe'!F296))</f>
        <v/>
      </c>
      <c r="E290" s="2" t="str">
        <f>IF(AND(E289="",'Kurs-Eingabe'!G296=""),"",IF('Kurs-Eingabe'!G296="",E289,'Kurs-Eingabe'!G296))</f>
        <v/>
      </c>
      <c r="F290" s="2" t="str">
        <f>IF(AND(F289="",'Kurs-Eingabe'!H296=""),"",IF('Kurs-Eingabe'!H296="",F289,'Kurs-Eingabe'!H296))</f>
        <v/>
      </c>
      <c r="G290" s="2" t="str">
        <f>IF(AND(G289="",'Kurs-Eingabe'!I296=""),"",IF('Kurs-Eingabe'!I296="",G289,'Kurs-Eingabe'!I296))</f>
        <v/>
      </c>
      <c r="H290" s="2" t="str">
        <f>IF(AND(H289="",'Kurs-Eingabe'!J296=""),"",IF('Kurs-Eingabe'!J296="",H289,'Kurs-Eingabe'!J296))</f>
        <v/>
      </c>
      <c r="I290" s="2" t="str">
        <f>IF(AND(I289="",'Kurs-Eingabe'!K296=""),"",IF('Kurs-Eingabe'!K296="",I289,'Kurs-Eingabe'!K296))</f>
        <v/>
      </c>
      <c r="J290" s="2" t="str">
        <f>IF(AND(J289="",'Kurs-Eingabe'!L296=""),"",IF('Kurs-Eingabe'!L296="",J289,'Kurs-Eingabe'!L296))</f>
        <v/>
      </c>
      <c r="K290" s="2" t="str">
        <f>IF(AND(K289="",'Kurs-Eingabe'!M296=""),"",IF('Kurs-Eingabe'!M296="",K289,'Kurs-Eingabe'!M296))</f>
        <v/>
      </c>
    </row>
    <row r="291" spans="2:11" x14ac:dyDescent="0.2">
      <c r="B291" s="2">
        <f>IF(AND(B290="",'Kurs-Eingabe'!D297=""),"",IF('Kurs-Eingabe'!D297="",B290,'Kurs-Eingabe'!D297))</f>
        <v>185.98</v>
      </c>
      <c r="C291" s="2">
        <f>IF(AND(C290="",'Kurs-Eingabe'!E297=""),"",IF('Kurs-Eingabe'!E297="",C290,'Kurs-Eingabe'!E297))</f>
        <v>70.38</v>
      </c>
      <c r="D291" s="2" t="str">
        <f>IF(AND(D290="",'Kurs-Eingabe'!F297=""),"",IF('Kurs-Eingabe'!F297="",D290,'Kurs-Eingabe'!F297))</f>
        <v/>
      </c>
      <c r="E291" s="2" t="str">
        <f>IF(AND(E290="",'Kurs-Eingabe'!G297=""),"",IF('Kurs-Eingabe'!G297="",E290,'Kurs-Eingabe'!G297))</f>
        <v/>
      </c>
      <c r="F291" s="2" t="str">
        <f>IF(AND(F290="",'Kurs-Eingabe'!H297=""),"",IF('Kurs-Eingabe'!H297="",F290,'Kurs-Eingabe'!H297))</f>
        <v/>
      </c>
      <c r="G291" s="2" t="str">
        <f>IF(AND(G290="",'Kurs-Eingabe'!I297=""),"",IF('Kurs-Eingabe'!I297="",G290,'Kurs-Eingabe'!I297))</f>
        <v/>
      </c>
      <c r="H291" s="2" t="str">
        <f>IF(AND(H290="",'Kurs-Eingabe'!J297=""),"",IF('Kurs-Eingabe'!J297="",H290,'Kurs-Eingabe'!J297))</f>
        <v/>
      </c>
      <c r="I291" s="2" t="str">
        <f>IF(AND(I290="",'Kurs-Eingabe'!K297=""),"",IF('Kurs-Eingabe'!K297="",I290,'Kurs-Eingabe'!K297))</f>
        <v/>
      </c>
      <c r="J291" s="2" t="str">
        <f>IF(AND(J290="",'Kurs-Eingabe'!L297=""),"",IF('Kurs-Eingabe'!L297="",J290,'Kurs-Eingabe'!L297))</f>
        <v/>
      </c>
      <c r="K291" s="2" t="str">
        <f>IF(AND(K290="",'Kurs-Eingabe'!M297=""),"",IF('Kurs-Eingabe'!M297="",K290,'Kurs-Eingabe'!M297))</f>
        <v/>
      </c>
    </row>
    <row r="292" spans="2:11" x14ac:dyDescent="0.2">
      <c r="B292" s="2">
        <f>IF(AND(B291="",'Kurs-Eingabe'!D298=""),"",IF('Kurs-Eingabe'!D298="",B291,'Kurs-Eingabe'!D298))</f>
        <v>185.98</v>
      </c>
      <c r="C292" s="2">
        <f>IF(AND(C291="",'Kurs-Eingabe'!E298=""),"",IF('Kurs-Eingabe'!E298="",C291,'Kurs-Eingabe'!E298))</f>
        <v>70.38</v>
      </c>
      <c r="D292" s="2" t="str">
        <f>IF(AND(D291="",'Kurs-Eingabe'!F298=""),"",IF('Kurs-Eingabe'!F298="",D291,'Kurs-Eingabe'!F298))</f>
        <v/>
      </c>
      <c r="E292" s="2" t="str">
        <f>IF(AND(E291="",'Kurs-Eingabe'!G298=""),"",IF('Kurs-Eingabe'!G298="",E291,'Kurs-Eingabe'!G298))</f>
        <v/>
      </c>
      <c r="F292" s="2" t="str">
        <f>IF(AND(F291="",'Kurs-Eingabe'!H298=""),"",IF('Kurs-Eingabe'!H298="",F291,'Kurs-Eingabe'!H298))</f>
        <v/>
      </c>
      <c r="G292" s="2" t="str">
        <f>IF(AND(G291="",'Kurs-Eingabe'!I298=""),"",IF('Kurs-Eingabe'!I298="",G291,'Kurs-Eingabe'!I298))</f>
        <v/>
      </c>
      <c r="H292" s="2" t="str">
        <f>IF(AND(H291="",'Kurs-Eingabe'!J298=""),"",IF('Kurs-Eingabe'!J298="",H291,'Kurs-Eingabe'!J298))</f>
        <v/>
      </c>
      <c r="I292" s="2" t="str">
        <f>IF(AND(I291="",'Kurs-Eingabe'!K298=""),"",IF('Kurs-Eingabe'!K298="",I291,'Kurs-Eingabe'!K298))</f>
        <v/>
      </c>
      <c r="J292" s="2" t="str">
        <f>IF(AND(J291="",'Kurs-Eingabe'!L298=""),"",IF('Kurs-Eingabe'!L298="",J291,'Kurs-Eingabe'!L298))</f>
        <v/>
      </c>
      <c r="K292" s="2" t="str">
        <f>IF(AND(K291="",'Kurs-Eingabe'!M298=""),"",IF('Kurs-Eingabe'!M298="",K291,'Kurs-Eingabe'!M298))</f>
        <v/>
      </c>
    </row>
    <row r="293" spans="2:11" x14ac:dyDescent="0.2">
      <c r="B293" s="2">
        <f>IF(AND(B292="",'Kurs-Eingabe'!D299=""),"",IF('Kurs-Eingabe'!D299="",B292,'Kurs-Eingabe'!D299))</f>
        <v>185.98</v>
      </c>
      <c r="C293" s="2">
        <f>IF(AND(C292="",'Kurs-Eingabe'!E299=""),"",IF('Kurs-Eingabe'!E299="",C292,'Kurs-Eingabe'!E299))</f>
        <v>70.38</v>
      </c>
      <c r="D293" s="2" t="str">
        <f>IF(AND(D292="",'Kurs-Eingabe'!F299=""),"",IF('Kurs-Eingabe'!F299="",D292,'Kurs-Eingabe'!F299))</f>
        <v/>
      </c>
      <c r="E293" s="2" t="str">
        <f>IF(AND(E292="",'Kurs-Eingabe'!G299=""),"",IF('Kurs-Eingabe'!G299="",E292,'Kurs-Eingabe'!G299))</f>
        <v/>
      </c>
      <c r="F293" s="2" t="str">
        <f>IF(AND(F292="",'Kurs-Eingabe'!H299=""),"",IF('Kurs-Eingabe'!H299="",F292,'Kurs-Eingabe'!H299))</f>
        <v/>
      </c>
      <c r="G293" s="2" t="str">
        <f>IF(AND(G292="",'Kurs-Eingabe'!I299=""),"",IF('Kurs-Eingabe'!I299="",G292,'Kurs-Eingabe'!I299))</f>
        <v/>
      </c>
      <c r="H293" s="2" t="str">
        <f>IF(AND(H292="",'Kurs-Eingabe'!J299=""),"",IF('Kurs-Eingabe'!J299="",H292,'Kurs-Eingabe'!J299))</f>
        <v/>
      </c>
      <c r="I293" s="2" t="str">
        <f>IF(AND(I292="",'Kurs-Eingabe'!K299=""),"",IF('Kurs-Eingabe'!K299="",I292,'Kurs-Eingabe'!K299))</f>
        <v/>
      </c>
      <c r="J293" s="2" t="str">
        <f>IF(AND(J292="",'Kurs-Eingabe'!L299=""),"",IF('Kurs-Eingabe'!L299="",J292,'Kurs-Eingabe'!L299))</f>
        <v/>
      </c>
      <c r="K293" s="2" t="str">
        <f>IF(AND(K292="",'Kurs-Eingabe'!M299=""),"",IF('Kurs-Eingabe'!M299="",K292,'Kurs-Eingabe'!M299))</f>
        <v/>
      </c>
    </row>
    <row r="294" spans="2:11" x14ac:dyDescent="0.2">
      <c r="B294" s="2">
        <f>IF(AND(B293="",'Kurs-Eingabe'!D300=""),"",IF('Kurs-Eingabe'!D300="",B293,'Kurs-Eingabe'!D300))</f>
        <v>185.98</v>
      </c>
      <c r="C294" s="2">
        <f>IF(AND(C293="",'Kurs-Eingabe'!E300=""),"",IF('Kurs-Eingabe'!E300="",C293,'Kurs-Eingabe'!E300))</f>
        <v>70.38</v>
      </c>
      <c r="D294" s="2" t="str">
        <f>IF(AND(D293="",'Kurs-Eingabe'!F300=""),"",IF('Kurs-Eingabe'!F300="",D293,'Kurs-Eingabe'!F300))</f>
        <v/>
      </c>
      <c r="E294" s="2" t="str">
        <f>IF(AND(E293="",'Kurs-Eingabe'!G300=""),"",IF('Kurs-Eingabe'!G300="",E293,'Kurs-Eingabe'!G300))</f>
        <v/>
      </c>
      <c r="F294" s="2" t="str">
        <f>IF(AND(F293="",'Kurs-Eingabe'!H300=""),"",IF('Kurs-Eingabe'!H300="",F293,'Kurs-Eingabe'!H300))</f>
        <v/>
      </c>
      <c r="G294" s="2" t="str">
        <f>IF(AND(G293="",'Kurs-Eingabe'!I300=""),"",IF('Kurs-Eingabe'!I300="",G293,'Kurs-Eingabe'!I300))</f>
        <v/>
      </c>
      <c r="H294" s="2" t="str">
        <f>IF(AND(H293="",'Kurs-Eingabe'!J300=""),"",IF('Kurs-Eingabe'!J300="",H293,'Kurs-Eingabe'!J300))</f>
        <v/>
      </c>
      <c r="I294" s="2" t="str">
        <f>IF(AND(I293="",'Kurs-Eingabe'!K300=""),"",IF('Kurs-Eingabe'!K300="",I293,'Kurs-Eingabe'!K300))</f>
        <v/>
      </c>
      <c r="J294" s="2" t="str">
        <f>IF(AND(J293="",'Kurs-Eingabe'!L300=""),"",IF('Kurs-Eingabe'!L300="",J293,'Kurs-Eingabe'!L300))</f>
        <v/>
      </c>
      <c r="K294" s="2" t="str">
        <f>IF(AND(K293="",'Kurs-Eingabe'!M300=""),"",IF('Kurs-Eingabe'!M300="",K293,'Kurs-Eingabe'!M300))</f>
        <v/>
      </c>
    </row>
    <row r="295" spans="2:11" x14ac:dyDescent="0.2">
      <c r="B295" s="2">
        <f>IF(AND(B294="",'Kurs-Eingabe'!D301=""),"",IF('Kurs-Eingabe'!D301="",B294,'Kurs-Eingabe'!D301))</f>
        <v>185.98</v>
      </c>
      <c r="C295" s="2">
        <f>IF(AND(C294="",'Kurs-Eingabe'!E301=""),"",IF('Kurs-Eingabe'!E301="",C294,'Kurs-Eingabe'!E301))</f>
        <v>70.38</v>
      </c>
      <c r="D295" s="2" t="str">
        <f>IF(AND(D294="",'Kurs-Eingabe'!F301=""),"",IF('Kurs-Eingabe'!F301="",D294,'Kurs-Eingabe'!F301))</f>
        <v/>
      </c>
      <c r="E295" s="2" t="str">
        <f>IF(AND(E294="",'Kurs-Eingabe'!G301=""),"",IF('Kurs-Eingabe'!G301="",E294,'Kurs-Eingabe'!G301))</f>
        <v/>
      </c>
      <c r="F295" s="2" t="str">
        <f>IF(AND(F294="",'Kurs-Eingabe'!H301=""),"",IF('Kurs-Eingabe'!H301="",F294,'Kurs-Eingabe'!H301))</f>
        <v/>
      </c>
      <c r="G295" s="2" t="str">
        <f>IF(AND(G294="",'Kurs-Eingabe'!I301=""),"",IF('Kurs-Eingabe'!I301="",G294,'Kurs-Eingabe'!I301))</f>
        <v/>
      </c>
      <c r="H295" s="2" t="str">
        <f>IF(AND(H294="",'Kurs-Eingabe'!J301=""),"",IF('Kurs-Eingabe'!J301="",H294,'Kurs-Eingabe'!J301))</f>
        <v/>
      </c>
      <c r="I295" s="2" t="str">
        <f>IF(AND(I294="",'Kurs-Eingabe'!K301=""),"",IF('Kurs-Eingabe'!K301="",I294,'Kurs-Eingabe'!K301))</f>
        <v/>
      </c>
      <c r="J295" s="2" t="str">
        <f>IF(AND(J294="",'Kurs-Eingabe'!L301=""),"",IF('Kurs-Eingabe'!L301="",J294,'Kurs-Eingabe'!L301))</f>
        <v/>
      </c>
      <c r="K295" s="2" t="str">
        <f>IF(AND(K294="",'Kurs-Eingabe'!M301=""),"",IF('Kurs-Eingabe'!M301="",K294,'Kurs-Eingabe'!M301))</f>
        <v/>
      </c>
    </row>
    <row r="296" spans="2:11" x14ac:dyDescent="0.2">
      <c r="B296" s="2">
        <f>IF(AND(B295="",'Kurs-Eingabe'!D302=""),"",IF('Kurs-Eingabe'!D302="",B295,'Kurs-Eingabe'!D302))</f>
        <v>185.98</v>
      </c>
      <c r="C296" s="2">
        <f>IF(AND(C295="",'Kurs-Eingabe'!E302=""),"",IF('Kurs-Eingabe'!E302="",C295,'Kurs-Eingabe'!E302))</f>
        <v>70.38</v>
      </c>
      <c r="D296" s="2" t="str">
        <f>IF(AND(D295="",'Kurs-Eingabe'!F302=""),"",IF('Kurs-Eingabe'!F302="",D295,'Kurs-Eingabe'!F302))</f>
        <v/>
      </c>
      <c r="E296" s="2" t="str">
        <f>IF(AND(E295="",'Kurs-Eingabe'!G302=""),"",IF('Kurs-Eingabe'!G302="",E295,'Kurs-Eingabe'!G302))</f>
        <v/>
      </c>
      <c r="F296" s="2" t="str">
        <f>IF(AND(F295="",'Kurs-Eingabe'!H302=""),"",IF('Kurs-Eingabe'!H302="",F295,'Kurs-Eingabe'!H302))</f>
        <v/>
      </c>
      <c r="G296" s="2" t="str">
        <f>IF(AND(G295="",'Kurs-Eingabe'!I302=""),"",IF('Kurs-Eingabe'!I302="",G295,'Kurs-Eingabe'!I302))</f>
        <v/>
      </c>
      <c r="H296" s="2" t="str">
        <f>IF(AND(H295="",'Kurs-Eingabe'!J302=""),"",IF('Kurs-Eingabe'!J302="",H295,'Kurs-Eingabe'!J302))</f>
        <v/>
      </c>
      <c r="I296" s="2" t="str">
        <f>IF(AND(I295="",'Kurs-Eingabe'!K302=""),"",IF('Kurs-Eingabe'!K302="",I295,'Kurs-Eingabe'!K302))</f>
        <v/>
      </c>
      <c r="J296" s="2" t="str">
        <f>IF(AND(J295="",'Kurs-Eingabe'!L302=""),"",IF('Kurs-Eingabe'!L302="",J295,'Kurs-Eingabe'!L302))</f>
        <v/>
      </c>
      <c r="K296" s="2" t="str">
        <f>IF(AND(K295="",'Kurs-Eingabe'!M302=""),"",IF('Kurs-Eingabe'!M302="",K295,'Kurs-Eingabe'!M302))</f>
        <v/>
      </c>
    </row>
    <row r="297" spans="2:11" x14ac:dyDescent="0.2">
      <c r="B297" s="2">
        <f>IF(AND(B296="",'Kurs-Eingabe'!D303=""),"",IF('Kurs-Eingabe'!D303="",B296,'Kurs-Eingabe'!D303))</f>
        <v>185.98</v>
      </c>
      <c r="C297" s="2">
        <f>IF(AND(C296="",'Kurs-Eingabe'!E303=""),"",IF('Kurs-Eingabe'!E303="",C296,'Kurs-Eingabe'!E303))</f>
        <v>70.38</v>
      </c>
      <c r="D297" s="2" t="str">
        <f>IF(AND(D296="",'Kurs-Eingabe'!F303=""),"",IF('Kurs-Eingabe'!F303="",D296,'Kurs-Eingabe'!F303))</f>
        <v/>
      </c>
      <c r="E297" s="2" t="str">
        <f>IF(AND(E296="",'Kurs-Eingabe'!G303=""),"",IF('Kurs-Eingabe'!G303="",E296,'Kurs-Eingabe'!G303))</f>
        <v/>
      </c>
      <c r="F297" s="2" t="str">
        <f>IF(AND(F296="",'Kurs-Eingabe'!H303=""),"",IF('Kurs-Eingabe'!H303="",F296,'Kurs-Eingabe'!H303))</f>
        <v/>
      </c>
      <c r="G297" s="2" t="str">
        <f>IF(AND(G296="",'Kurs-Eingabe'!I303=""),"",IF('Kurs-Eingabe'!I303="",G296,'Kurs-Eingabe'!I303))</f>
        <v/>
      </c>
      <c r="H297" s="2" t="str">
        <f>IF(AND(H296="",'Kurs-Eingabe'!J303=""),"",IF('Kurs-Eingabe'!J303="",H296,'Kurs-Eingabe'!J303))</f>
        <v/>
      </c>
      <c r="I297" s="2" t="str">
        <f>IF(AND(I296="",'Kurs-Eingabe'!K303=""),"",IF('Kurs-Eingabe'!K303="",I296,'Kurs-Eingabe'!K303))</f>
        <v/>
      </c>
      <c r="J297" s="2" t="str">
        <f>IF(AND(J296="",'Kurs-Eingabe'!L303=""),"",IF('Kurs-Eingabe'!L303="",J296,'Kurs-Eingabe'!L303))</f>
        <v/>
      </c>
      <c r="K297" s="2" t="str">
        <f>IF(AND(K296="",'Kurs-Eingabe'!M303=""),"",IF('Kurs-Eingabe'!M303="",K296,'Kurs-Eingabe'!M303))</f>
        <v/>
      </c>
    </row>
    <row r="298" spans="2:11" x14ac:dyDescent="0.2">
      <c r="B298" s="2">
        <f>IF(AND(B297="",'Kurs-Eingabe'!D304=""),"",IF('Kurs-Eingabe'!D304="",B297,'Kurs-Eingabe'!D304))</f>
        <v>185.98</v>
      </c>
      <c r="C298" s="2">
        <f>IF(AND(C297="",'Kurs-Eingabe'!E304=""),"",IF('Kurs-Eingabe'!E304="",C297,'Kurs-Eingabe'!E304))</f>
        <v>70.38</v>
      </c>
      <c r="D298" s="2" t="str">
        <f>IF(AND(D297="",'Kurs-Eingabe'!F304=""),"",IF('Kurs-Eingabe'!F304="",D297,'Kurs-Eingabe'!F304))</f>
        <v/>
      </c>
      <c r="E298" s="2" t="str">
        <f>IF(AND(E297="",'Kurs-Eingabe'!G304=""),"",IF('Kurs-Eingabe'!G304="",E297,'Kurs-Eingabe'!G304))</f>
        <v/>
      </c>
      <c r="F298" s="2" t="str">
        <f>IF(AND(F297="",'Kurs-Eingabe'!H304=""),"",IF('Kurs-Eingabe'!H304="",F297,'Kurs-Eingabe'!H304))</f>
        <v/>
      </c>
      <c r="G298" s="2" t="str">
        <f>IF(AND(G297="",'Kurs-Eingabe'!I304=""),"",IF('Kurs-Eingabe'!I304="",G297,'Kurs-Eingabe'!I304))</f>
        <v/>
      </c>
      <c r="H298" s="2" t="str">
        <f>IF(AND(H297="",'Kurs-Eingabe'!J304=""),"",IF('Kurs-Eingabe'!J304="",H297,'Kurs-Eingabe'!J304))</f>
        <v/>
      </c>
      <c r="I298" s="2" t="str">
        <f>IF(AND(I297="",'Kurs-Eingabe'!K304=""),"",IF('Kurs-Eingabe'!K304="",I297,'Kurs-Eingabe'!K304))</f>
        <v/>
      </c>
      <c r="J298" s="2" t="str">
        <f>IF(AND(J297="",'Kurs-Eingabe'!L304=""),"",IF('Kurs-Eingabe'!L304="",J297,'Kurs-Eingabe'!L304))</f>
        <v/>
      </c>
      <c r="K298" s="2" t="str">
        <f>IF(AND(K297="",'Kurs-Eingabe'!M304=""),"",IF('Kurs-Eingabe'!M304="",K297,'Kurs-Eingabe'!M304))</f>
        <v/>
      </c>
    </row>
    <row r="299" spans="2:11" x14ac:dyDescent="0.2">
      <c r="B299" s="2">
        <f>IF(AND(B298="",'Kurs-Eingabe'!D305=""),"",IF('Kurs-Eingabe'!D305="",B298,'Kurs-Eingabe'!D305))</f>
        <v>185.98</v>
      </c>
      <c r="C299" s="2">
        <f>IF(AND(C298="",'Kurs-Eingabe'!E305=""),"",IF('Kurs-Eingabe'!E305="",C298,'Kurs-Eingabe'!E305))</f>
        <v>70.38</v>
      </c>
      <c r="D299" s="2" t="str">
        <f>IF(AND(D298="",'Kurs-Eingabe'!F305=""),"",IF('Kurs-Eingabe'!F305="",D298,'Kurs-Eingabe'!F305))</f>
        <v/>
      </c>
      <c r="E299" s="2" t="str">
        <f>IF(AND(E298="",'Kurs-Eingabe'!G305=""),"",IF('Kurs-Eingabe'!G305="",E298,'Kurs-Eingabe'!G305))</f>
        <v/>
      </c>
      <c r="F299" s="2" t="str">
        <f>IF(AND(F298="",'Kurs-Eingabe'!H305=""),"",IF('Kurs-Eingabe'!H305="",F298,'Kurs-Eingabe'!H305))</f>
        <v/>
      </c>
      <c r="G299" s="2" t="str">
        <f>IF(AND(G298="",'Kurs-Eingabe'!I305=""),"",IF('Kurs-Eingabe'!I305="",G298,'Kurs-Eingabe'!I305))</f>
        <v/>
      </c>
      <c r="H299" s="2" t="str">
        <f>IF(AND(H298="",'Kurs-Eingabe'!J305=""),"",IF('Kurs-Eingabe'!J305="",H298,'Kurs-Eingabe'!J305))</f>
        <v/>
      </c>
      <c r="I299" s="2" t="str">
        <f>IF(AND(I298="",'Kurs-Eingabe'!K305=""),"",IF('Kurs-Eingabe'!K305="",I298,'Kurs-Eingabe'!K305))</f>
        <v/>
      </c>
      <c r="J299" s="2" t="str">
        <f>IF(AND(J298="",'Kurs-Eingabe'!L305=""),"",IF('Kurs-Eingabe'!L305="",J298,'Kurs-Eingabe'!L305))</f>
        <v/>
      </c>
      <c r="K299" s="2" t="str">
        <f>IF(AND(K298="",'Kurs-Eingabe'!M305=""),"",IF('Kurs-Eingabe'!M305="",K298,'Kurs-Eingabe'!M305))</f>
        <v/>
      </c>
    </row>
    <row r="300" spans="2:11" x14ac:dyDescent="0.2">
      <c r="B300" s="2">
        <f>IF(AND(B299="",'Kurs-Eingabe'!D306=""),"",IF('Kurs-Eingabe'!D306="",B299,'Kurs-Eingabe'!D306))</f>
        <v>185.98</v>
      </c>
      <c r="C300" s="2">
        <f>IF(AND(C299="",'Kurs-Eingabe'!E306=""),"",IF('Kurs-Eingabe'!E306="",C299,'Kurs-Eingabe'!E306))</f>
        <v>70.38</v>
      </c>
      <c r="D300" s="2" t="str">
        <f>IF(AND(D299="",'Kurs-Eingabe'!F306=""),"",IF('Kurs-Eingabe'!F306="",D299,'Kurs-Eingabe'!F306))</f>
        <v/>
      </c>
      <c r="E300" s="2" t="str">
        <f>IF(AND(E299="",'Kurs-Eingabe'!G306=""),"",IF('Kurs-Eingabe'!G306="",E299,'Kurs-Eingabe'!G306))</f>
        <v/>
      </c>
      <c r="F300" s="2" t="str">
        <f>IF(AND(F299="",'Kurs-Eingabe'!H306=""),"",IF('Kurs-Eingabe'!H306="",F299,'Kurs-Eingabe'!H306))</f>
        <v/>
      </c>
      <c r="G300" s="2" t="str">
        <f>IF(AND(G299="",'Kurs-Eingabe'!I306=""),"",IF('Kurs-Eingabe'!I306="",G299,'Kurs-Eingabe'!I306))</f>
        <v/>
      </c>
      <c r="H300" s="2" t="str">
        <f>IF(AND(H299="",'Kurs-Eingabe'!J306=""),"",IF('Kurs-Eingabe'!J306="",H299,'Kurs-Eingabe'!J306))</f>
        <v/>
      </c>
      <c r="I300" s="2" t="str">
        <f>IF(AND(I299="",'Kurs-Eingabe'!K306=""),"",IF('Kurs-Eingabe'!K306="",I299,'Kurs-Eingabe'!K306))</f>
        <v/>
      </c>
      <c r="J300" s="2" t="str">
        <f>IF(AND(J299="",'Kurs-Eingabe'!L306=""),"",IF('Kurs-Eingabe'!L306="",J299,'Kurs-Eingabe'!L306))</f>
        <v/>
      </c>
      <c r="K300" s="2" t="str">
        <f>IF(AND(K299="",'Kurs-Eingabe'!M306=""),"",IF('Kurs-Eingabe'!M306="",K299,'Kurs-Eingabe'!M306))</f>
        <v/>
      </c>
    </row>
    <row r="301" spans="2:11" x14ac:dyDescent="0.2">
      <c r="B301" s="2">
        <f>IF(AND(B300="",'Kurs-Eingabe'!D307=""),"",IF('Kurs-Eingabe'!D307="",B300,'Kurs-Eingabe'!D307))</f>
        <v>185.98</v>
      </c>
      <c r="C301" s="2">
        <f>IF(AND(C300="",'Kurs-Eingabe'!E307=""),"",IF('Kurs-Eingabe'!E307="",C300,'Kurs-Eingabe'!E307))</f>
        <v>70.38</v>
      </c>
      <c r="D301" s="2" t="str">
        <f>IF(AND(D300="",'Kurs-Eingabe'!F307=""),"",IF('Kurs-Eingabe'!F307="",D300,'Kurs-Eingabe'!F307))</f>
        <v/>
      </c>
      <c r="E301" s="2" t="str">
        <f>IF(AND(E300="",'Kurs-Eingabe'!G307=""),"",IF('Kurs-Eingabe'!G307="",E300,'Kurs-Eingabe'!G307))</f>
        <v/>
      </c>
      <c r="F301" s="2" t="str">
        <f>IF(AND(F300="",'Kurs-Eingabe'!H307=""),"",IF('Kurs-Eingabe'!H307="",F300,'Kurs-Eingabe'!H307))</f>
        <v/>
      </c>
      <c r="G301" s="2" t="str">
        <f>IF(AND(G300="",'Kurs-Eingabe'!I307=""),"",IF('Kurs-Eingabe'!I307="",G300,'Kurs-Eingabe'!I307))</f>
        <v/>
      </c>
      <c r="H301" s="2" t="str">
        <f>IF(AND(H300="",'Kurs-Eingabe'!J307=""),"",IF('Kurs-Eingabe'!J307="",H300,'Kurs-Eingabe'!J307))</f>
        <v/>
      </c>
      <c r="I301" s="2" t="str">
        <f>IF(AND(I300="",'Kurs-Eingabe'!K307=""),"",IF('Kurs-Eingabe'!K307="",I300,'Kurs-Eingabe'!K307))</f>
        <v/>
      </c>
      <c r="J301" s="2" t="str">
        <f>IF(AND(J300="",'Kurs-Eingabe'!L307=""),"",IF('Kurs-Eingabe'!L307="",J300,'Kurs-Eingabe'!L307))</f>
        <v/>
      </c>
      <c r="K301" s="2" t="str">
        <f>IF(AND(K300="",'Kurs-Eingabe'!M307=""),"",IF('Kurs-Eingabe'!M307="",K300,'Kurs-Eingabe'!M307))</f>
        <v/>
      </c>
    </row>
    <row r="302" spans="2:11" x14ac:dyDescent="0.2">
      <c r="B302" s="2">
        <f>IF(AND(B301="",'Kurs-Eingabe'!D308=""),"",IF('Kurs-Eingabe'!D308="",B301,'Kurs-Eingabe'!D308))</f>
        <v>185.98</v>
      </c>
      <c r="C302" s="2">
        <f>IF(AND(C301="",'Kurs-Eingabe'!E308=""),"",IF('Kurs-Eingabe'!E308="",C301,'Kurs-Eingabe'!E308))</f>
        <v>70.38</v>
      </c>
      <c r="D302" s="2" t="str">
        <f>IF(AND(D301="",'Kurs-Eingabe'!F308=""),"",IF('Kurs-Eingabe'!F308="",D301,'Kurs-Eingabe'!F308))</f>
        <v/>
      </c>
      <c r="E302" s="2" t="str">
        <f>IF(AND(E301="",'Kurs-Eingabe'!G308=""),"",IF('Kurs-Eingabe'!G308="",E301,'Kurs-Eingabe'!G308))</f>
        <v/>
      </c>
      <c r="F302" s="2" t="str">
        <f>IF(AND(F301="",'Kurs-Eingabe'!H308=""),"",IF('Kurs-Eingabe'!H308="",F301,'Kurs-Eingabe'!H308))</f>
        <v/>
      </c>
      <c r="G302" s="2" t="str">
        <f>IF(AND(G301="",'Kurs-Eingabe'!I308=""),"",IF('Kurs-Eingabe'!I308="",G301,'Kurs-Eingabe'!I308))</f>
        <v/>
      </c>
      <c r="H302" s="2" t="str">
        <f>IF(AND(H301="",'Kurs-Eingabe'!J308=""),"",IF('Kurs-Eingabe'!J308="",H301,'Kurs-Eingabe'!J308))</f>
        <v/>
      </c>
      <c r="I302" s="2" t="str">
        <f>IF(AND(I301="",'Kurs-Eingabe'!K308=""),"",IF('Kurs-Eingabe'!K308="",I301,'Kurs-Eingabe'!K308))</f>
        <v/>
      </c>
      <c r="J302" s="2" t="str">
        <f>IF(AND(J301="",'Kurs-Eingabe'!L308=""),"",IF('Kurs-Eingabe'!L308="",J301,'Kurs-Eingabe'!L308))</f>
        <v/>
      </c>
      <c r="K302" s="2" t="str">
        <f>IF(AND(K301="",'Kurs-Eingabe'!M308=""),"",IF('Kurs-Eingabe'!M308="",K301,'Kurs-Eingabe'!M308))</f>
        <v/>
      </c>
    </row>
    <row r="303" spans="2:11" x14ac:dyDescent="0.2">
      <c r="B303" s="2">
        <f>IF(AND(B302="",'Kurs-Eingabe'!D309=""),"",IF('Kurs-Eingabe'!D309="",B302,'Kurs-Eingabe'!D309))</f>
        <v>185.98</v>
      </c>
      <c r="C303" s="2">
        <f>IF(AND(C302="",'Kurs-Eingabe'!E309=""),"",IF('Kurs-Eingabe'!E309="",C302,'Kurs-Eingabe'!E309))</f>
        <v>70.38</v>
      </c>
      <c r="D303" s="2" t="str">
        <f>IF(AND(D302="",'Kurs-Eingabe'!F309=""),"",IF('Kurs-Eingabe'!F309="",D302,'Kurs-Eingabe'!F309))</f>
        <v/>
      </c>
      <c r="E303" s="2" t="str">
        <f>IF(AND(E302="",'Kurs-Eingabe'!G309=""),"",IF('Kurs-Eingabe'!G309="",E302,'Kurs-Eingabe'!G309))</f>
        <v/>
      </c>
      <c r="F303" s="2" t="str">
        <f>IF(AND(F302="",'Kurs-Eingabe'!H309=""),"",IF('Kurs-Eingabe'!H309="",F302,'Kurs-Eingabe'!H309))</f>
        <v/>
      </c>
      <c r="G303" s="2" t="str">
        <f>IF(AND(G302="",'Kurs-Eingabe'!I309=""),"",IF('Kurs-Eingabe'!I309="",G302,'Kurs-Eingabe'!I309))</f>
        <v/>
      </c>
      <c r="H303" s="2" t="str">
        <f>IF(AND(H302="",'Kurs-Eingabe'!J309=""),"",IF('Kurs-Eingabe'!J309="",H302,'Kurs-Eingabe'!J309))</f>
        <v/>
      </c>
      <c r="I303" s="2" t="str">
        <f>IF(AND(I302="",'Kurs-Eingabe'!K309=""),"",IF('Kurs-Eingabe'!K309="",I302,'Kurs-Eingabe'!K309))</f>
        <v/>
      </c>
      <c r="J303" s="2" t="str">
        <f>IF(AND(J302="",'Kurs-Eingabe'!L309=""),"",IF('Kurs-Eingabe'!L309="",J302,'Kurs-Eingabe'!L309))</f>
        <v/>
      </c>
      <c r="K303" s="2" t="str">
        <f>IF(AND(K302="",'Kurs-Eingabe'!M309=""),"",IF('Kurs-Eingabe'!M309="",K302,'Kurs-Eingabe'!M309))</f>
        <v/>
      </c>
    </row>
    <row r="304" spans="2:11" x14ac:dyDescent="0.2">
      <c r="B304" s="2">
        <f>IF(AND(B303="",'Kurs-Eingabe'!D310=""),"",IF('Kurs-Eingabe'!D310="",B303,'Kurs-Eingabe'!D310))</f>
        <v>185.98</v>
      </c>
      <c r="C304" s="2">
        <f>IF(AND(C303="",'Kurs-Eingabe'!E310=""),"",IF('Kurs-Eingabe'!E310="",C303,'Kurs-Eingabe'!E310))</f>
        <v>70.38</v>
      </c>
      <c r="D304" s="2" t="str">
        <f>IF(AND(D303="",'Kurs-Eingabe'!F310=""),"",IF('Kurs-Eingabe'!F310="",D303,'Kurs-Eingabe'!F310))</f>
        <v/>
      </c>
      <c r="E304" s="2" t="str">
        <f>IF(AND(E303="",'Kurs-Eingabe'!G310=""),"",IF('Kurs-Eingabe'!G310="",E303,'Kurs-Eingabe'!G310))</f>
        <v/>
      </c>
      <c r="F304" s="2" t="str">
        <f>IF(AND(F303="",'Kurs-Eingabe'!H310=""),"",IF('Kurs-Eingabe'!H310="",F303,'Kurs-Eingabe'!H310))</f>
        <v/>
      </c>
      <c r="G304" s="2" t="str">
        <f>IF(AND(G303="",'Kurs-Eingabe'!I310=""),"",IF('Kurs-Eingabe'!I310="",G303,'Kurs-Eingabe'!I310))</f>
        <v/>
      </c>
      <c r="H304" s="2" t="str">
        <f>IF(AND(H303="",'Kurs-Eingabe'!J310=""),"",IF('Kurs-Eingabe'!J310="",H303,'Kurs-Eingabe'!J310))</f>
        <v/>
      </c>
      <c r="I304" s="2" t="str">
        <f>IF(AND(I303="",'Kurs-Eingabe'!K310=""),"",IF('Kurs-Eingabe'!K310="",I303,'Kurs-Eingabe'!K310))</f>
        <v/>
      </c>
      <c r="J304" s="2" t="str">
        <f>IF(AND(J303="",'Kurs-Eingabe'!L310=""),"",IF('Kurs-Eingabe'!L310="",J303,'Kurs-Eingabe'!L310))</f>
        <v/>
      </c>
      <c r="K304" s="2" t="str">
        <f>IF(AND(K303="",'Kurs-Eingabe'!M310=""),"",IF('Kurs-Eingabe'!M310="",K303,'Kurs-Eingabe'!M310))</f>
        <v/>
      </c>
    </row>
    <row r="305" spans="2:11" x14ac:dyDescent="0.2">
      <c r="B305" s="2">
        <f>IF(AND(B304="",'Kurs-Eingabe'!D311=""),"",IF('Kurs-Eingabe'!D311="",B304,'Kurs-Eingabe'!D311))</f>
        <v>185.98</v>
      </c>
      <c r="C305" s="2">
        <f>IF(AND(C304="",'Kurs-Eingabe'!E311=""),"",IF('Kurs-Eingabe'!E311="",C304,'Kurs-Eingabe'!E311))</f>
        <v>70.38</v>
      </c>
      <c r="D305" s="2" t="str">
        <f>IF(AND(D304="",'Kurs-Eingabe'!F311=""),"",IF('Kurs-Eingabe'!F311="",D304,'Kurs-Eingabe'!F311))</f>
        <v/>
      </c>
      <c r="E305" s="2" t="str">
        <f>IF(AND(E304="",'Kurs-Eingabe'!G311=""),"",IF('Kurs-Eingabe'!G311="",E304,'Kurs-Eingabe'!G311))</f>
        <v/>
      </c>
      <c r="F305" s="2" t="str">
        <f>IF(AND(F304="",'Kurs-Eingabe'!H311=""),"",IF('Kurs-Eingabe'!H311="",F304,'Kurs-Eingabe'!H311))</f>
        <v/>
      </c>
      <c r="G305" s="2" t="str">
        <f>IF(AND(G304="",'Kurs-Eingabe'!I311=""),"",IF('Kurs-Eingabe'!I311="",G304,'Kurs-Eingabe'!I311))</f>
        <v/>
      </c>
      <c r="H305" s="2" t="str">
        <f>IF(AND(H304="",'Kurs-Eingabe'!J311=""),"",IF('Kurs-Eingabe'!J311="",H304,'Kurs-Eingabe'!J311))</f>
        <v/>
      </c>
      <c r="I305" s="2" t="str">
        <f>IF(AND(I304="",'Kurs-Eingabe'!K311=""),"",IF('Kurs-Eingabe'!K311="",I304,'Kurs-Eingabe'!K311))</f>
        <v/>
      </c>
      <c r="J305" s="2" t="str">
        <f>IF(AND(J304="",'Kurs-Eingabe'!L311=""),"",IF('Kurs-Eingabe'!L311="",J304,'Kurs-Eingabe'!L311))</f>
        <v/>
      </c>
      <c r="K305" s="2" t="str">
        <f>IF(AND(K304="",'Kurs-Eingabe'!M311=""),"",IF('Kurs-Eingabe'!M311="",K304,'Kurs-Eingabe'!M311))</f>
        <v/>
      </c>
    </row>
    <row r="306" spans="2:11" x14ac:dyDescent="0.2">
      <c r="B306" s="2">
        <f>IF(AND(B305="",'Kurs-Eingabe'!D312=""),"",IF('Kurs-Eingabe'!D312="",B305,'Kurs-Eingabe'!D312))</f>
        <v>185.98</v>
      </c>
      <c r="C306" s="2">
        <f>IF(AND(C305="",'Kurs-Eingabe'!E312=""),"",IF('Kurs-Eingabe'!E312="",C305,'Kurs-Eingabe'!E312))</f>
        <v>70.38</v>
      </c>
      <c r="D306" s="2" t="str">
        <f>IF(AND(D305="",'Kurs-Eingabe'!F312=""),"",IF('Kurs-Eingabe'!F312="",D305,'Kurs-Eingabe'!F312))</f>
        <v/>
      </c>
      <c r="E306" s="2" t="str">
        <f>IF(AND(E305="",'Kurs-Eingabe'!G312=""),"",IF('Kurs-Eingabe'!G312="",E305,'Kurs-Eingabe'!G312))</f>
        <v/>
      </c>
      <c r="F306" s="2" t="str">
        <f>IF(AND(F305="",'Kurs-Eingabe'!H312=""),"",IF('Kurs-Eingabe'!H312="",F305,'Kurs-Eingabe'!H312))</f>
        <v/>
      </c>
      <c r="G306" s="2" t="str">
        <f>IF(AND(G305="",'Kurs-Eingabe'!I312=""),"",IF('Kurs-Eingabe'!I312="",G305,'Kurs-Eingabe'!I312))</f>
        <v/>
      </c>
      <c r="H306" s="2" t="str">
        <f>IF(AND(H305="",'Kurs-Eingabe'!J312=""),"",IF('Kurs-Eingabe'!J312="",H305,'Kurs-Eingabe'!J312))</f>
        <v/>
      </c>
      <c r="I306" s="2" t="str">
        <f>IF(AND(I305="",'Kurs-Eingabe'!K312=""),"",IF('Kurs-Eingabe'!K312="",I305,'Kurs-Eingabe'!K312))</f>
        <v/>
      </c>
      <c r="J306" s="2" t="str">
        <f>IF(AND(J305="",'Kurs-Eingabe'!L312=""),"",IF('Kurs-Eingabe'!L312="",J305,'Kurs-Eingabe'!L312))</f>
        <v/>
      </c>
      <c r="K306" s="2" t="str">
        <f>IF(AND(K305="",'Kurs-Eingabe'!M312=""),"",IF('Kurs-Eingabe'!M312="",K305,'Kurs-Eingabe'!M312))</f>
        <v/>
      </c>
    </row>
    <row r="307" spans="2:11" x14ac:dyDescent="0.2">
      <c r="B307" s="2">
        <f>IF(AND(B306="",'Kurs-Eingabe'!D313=""),"",IF('Kurs-Eingabe'!D313="",B306,'Kurs-Eingabe'!D313))</f>
        <v>185.98</v>
      </c>
      <c r="C307" s="2">
        <f>IF(AND(C306="",'Kurs-Eingabe'!E313=""),"",IF('Kurs-Eingabe'!E313="",C306,'Kurs-Eingabe'!E313))</f>
        <v>70.38</v>
      </c>
      <c r="D307" s="2" t="str">
        <f>IF(AND(D306="",'Kurs-Eingabe'!F313=""),"",IF('Kurs-Eingabe'!F313="",D306,'Kurs-Eingabe'!F313))</f>
        <v/>
      </c>
      <c r="E307" s="2" t="str">
        <f>IF(AND(E306="",'Kurs-Eingabe'!G313=""),"",IF('Kurs-Eingabe'!G313="",E306,'Kurs-Eingabe'!G313))</f>
        <v/>
      </c>
      <c r="F307" s="2" t="str">
        <f>IF(AND(F306="",'Kurs-Eingabe'!H313=""),"",IF('Kurs-Eingabe'!H313="",F306,'Kurs-Eingabe'!H313))</f>
        <v/>
      </c>
      <c r="G307" s="2" t="str">
        <f>IF(AND(G306="",'Kurs-Eingabe'!I313=""),"",IF('Kurs-Eingabe'!I313="",G306,'Kurs-Eingabe'!I313))</f>
        <v/>
      </c>
      <c r="H307" s="2" t="str">
        <f>IF(AND(H306="",'Kurs-Eingabe'!J313=""),"",IF('Kurs-Eingabe'!J313="",H306,'Kurs-Eingabe'!J313))</f>
        <v/>
      </c>
      <c r="I307" s="2" t="str">
        <f>IF(AND(I306="",'Kurs-Eingabe'!K313=""),"",IF('Kurs-Eingabe'!K313="",I306,'Kurs-Eingabe'!K313))</f>
        <v/>
      </c>
      <c r="J307" s="2" t="str">
        <f>IF(AND(J306="",'Kurs-Eingabe'!L313=""),"",IF('Kurs-Eingabe'!L313="",J306,'Kurs-Eingabe'!L313))</f>
        <v/>
      </c>
      <c r="K307" s="2" t="str">
        <f>IF(AND(K306="",'Kurs-Eingabe'!M313=""),"",IF('Kurs-Eingabe'!M313="",K306,'Kurs-Eingabe'!M313))</f>
        <v/>
      </c>
    </row>
    <row r="308" spans="2:11" x14ac:dyDescent="0.2">
      <c r="B308" s="2">
        <f>IF(AND(B307="",'Kurs-Eingabe'!D314=""),"",IF('Kurs-Eingabe'!D314="",B307,'Kurs-Eingabe'!D314))</f>
        <v>185.98</v>
      </c>
      <c r="C308" s="2">
        <f>IF(AND(C307="",'Kurs-Eingabe'!E314=""),"",IF('Kurs-Eingabe'!E314="",C307,'Kurs-Eingabe'!E314))</f>
        <v>70.38</v>
      </c>
      <c r="D308" s="2" t="str">
        <f>IF(AND(D307="",'Kurs-Eingabe'!F314=""),"",IF('Kurs-Eingabe'!F314="",D307,'Kurs-Eingabe'!F314))</f>
        <v/>
      </c>
      <c r="E308" s="2" t="str">
        <f>IF(AND(E307="",'Kurs-Eingabe'!G314=""),"",IF('Kurs-Eingabe'!G314="",E307,'Kurs-Eingabe'!G314))</f>
        <v/>
      </c>
      <c r="F308" s="2" t="str">
        <f>IF(AND(F307="",'Kurs-Eingabe'!H314=""),"",IF('Kurs-Eingabe'!H314="",F307,'Kurs-Eingabe'!H314))</f>
        <v/>
      </c>
      <c r="G308" s="2" t="str">
        <f>IF(AND(G307="",'Kurs-Eingabe'!I314=""),"",IF('Kurs-Eingabe'!I314="",G307,'Kurs-Eingabe'!I314))</f>
        <v/>
      </c>
      <c r="H308" s="2" t="str">
        <f>IF(AND(H307="",'Kurs-Eingabe'!J314=""),"",IF('Kurs-Eingabe'!J314="",H307,'Kurs-Eingabe'!J314))</f>
        <v/>
      </c>
      <c r="I308" s="2" t="str">
        <f>IF(AND(I307="",'Kurs-Eingabe'!K314=""),"",IF('Kurs-Eingabe'!K314="",I307,'Kurs-Eingabe'!K314))</f>
        <v/>
      </c>
      <c r="J308" s="2" t="str">
        <f>IF(AND(J307="",'Kurs-Eingabe'!L314=""),"",IF('Kurs-Eingabe'!L314="",J307,'Kurs-Eingabe'!L314))</f>
        <v/>
      </c>
      <c r="K308" s="2" t="str">
        <f>IF(AND(K307="",'Kurs-Eingabe'!M314=""),"",IF('Kurs-Eingabe'!M314="",K307,'Kurs-Eingabe'!M314))</f>
        <v/>
      </c>
    </row>
    <row r="309" spans="2:11" x14ac:dyDescent="0.2">
      <c r="B309" s="2">
        <f>IF(AND(B308="",'Kurs-Eingabe'!D315=""),"",IF('Kurs-Eingabe'!D315="",B308,'Kurs-Eingabe'!D315))</f>
        <v>185.98</v>
      </c>
      <c r="C309" s="2">
        <f>IF(AND(C308="",'Kurs-Eingabe'!E315=""),"",IF('Kurs-Eingabe'!E315="",C308,'Kurs-Eingabe'!E315))</f>
        <v>70.38</v>
      </c>
      <c r="D309" s="2" t="str">
        <f>IF(AND(D308="",'Kurs-Eingabe'!F315=""),"",IF('Kurs-Eingabe'!F315="",D308,'Kurs-Eingabe'!F315))</f>
        <v/>
      </c>
      <c r="E309" s="2" t="str">
        <f>IF(AND(E308="",'Kurs-Eingabe'!G315=""),"",IF('Kurs-Eingabe'!G315="",E308,'Kurs-Eingabe'!G315))</f>
        <v/>
      </c>
      <c r="F309" s="2" t="str">
        <f>IF(AND(F308="",'Kurs-Eingabe'!H315=""),"",IF('Kurs-Eingabe'!H315="",F308,'Kurs-Eingabe'!H315))</f>
        <v/>
      </c>
      <c r="G309" s="2" t="str">
        <f>IF(AND(G308="",'Kurs-Eingabe'!I315=""),"",IF('Kurs-Eingabe'!I315="",G308,'Kurs-Eingabe'!I315))</f>
        <v/>
      </c>
      <c r="H309" s="2" t="str">
        <f>IF(AND(H308="",'Kurs-Eingabe'!J315=""),"",IF('Kurs-Eingabe'!J315="",H308,'Kurs-Eingabe'!J315))</f>
        <v/>
      </c>
      <c r="I309" s="2" t="str">
        <f>IF(AND(I308="",'Kurs-Eingabe'!K315=""),"",IF('Kurs-Eingabe'!K315="",I308,'Kurs-Eingabe'!K315))</f>
        <v/>
      </c>
      <c r="J309" s="2" t="str">
        <f>IF(AND(J308="",'Kurs-Eingabe'!L315=""),"",IF('Kurs-Eingabe'!L315="",J308,'Kurs-Eingabe'!L315))</f>
        <v/>
      </c>
      <c r="K309" s="2" t="str">
        <f>IF(AND(K308="",'Kurs-Eingabe'!M315=""),"",IF('Kurs-Eingabe'!M315="",K308,'Kurs-Eingabe'!M315))</f>
        <v/>
      </c>
    </row>
    <row r="310" spans="2:11" x14ac:dyDescent="0.2">
      <c r="B310" s="2">
        <f>IF(AND(B309="",'Kurs-Eingabe'!D316=""),"",IF('Kurs-Eingabe'!D316="",B309,'Kurs-Eingabe'!D316))</f>
        <v>185.98</v>
      </c>
      <c r="C310" s="2">
        <f>IF(AND(C309="",'Kurs-Eingabe'!E316=""),"",IF('Kurs-Eingabe'!E316="",C309,'Kurs-Eingabe'!E316))</f>
        <v>70.38</v>
      </c>
      <c r="D310" s="2" t="str">
        <f>IF(AND(D309="",'Kurs-Eingabe'!F316=""),"",IF('Kurs-Eingabe'!F316="",D309,'Kurs-Eingabe'!F316))</f>
        <v/>
      </c>
      <c r="E310" s="2" t="str">
        <f>IF(AND(E309="",'Kurs-Eingabe'!G316=""),"",IF('Kurs-Eingabe'!G316="",E309,'Kurs-Eingabe'!G316))</f>
        <v/>
      </c>
      <c r="F310" s="2" t="str">
        <f>IF(AND(F309="",'Kurs-Eingabe'!H316=""),"",IF('Kurs-Eingabe'!H316="",F309,'Kurs-Eingabe'!H316))</f>
        <v/>
      </c>
      <c r="G310" s="2" t="str">
        <f>IF(AND(G309="",'Kurs-Eingabe'!I316=""),"",IF('Kurs-Eingabe'!I316="",G309,'Kurs-Eingabe'!I316))</f>
        <v/>
      </c>
      <c r="H310" s="2" t="str">
        <f>IF(AND(H309="",'Kurs-Eingabe'!J316=""),"",IF('Kurs-Eingabe'!J316="",H309,'Kurs-Eingabe'!J316))</f>
        <v/>
      </c>
      <c r="I310" s="2" t="str">
        <f>IF(AND(I309="",'Kurs-Eingabe'!K316=""),"",IF('Kurs-Eingabe'!K316="",I309,'Kurs-Eingabe'!K316))</f>
        <v/>
      </c>
      <c r="J310" s="2" t="str">
        <f>IF(AND(J309="",'Kurs-Eingabe'!L316=""),"",IF('Kurs-Eingabe'!L316="",J309,'Kurs-Eingabe'!L316))</f>
        <v/>
      </c>
      <c r="K310" s="2" t="str">
        <f>IF(AND(K309="",'Kurs-Eingabe'!M316=""),"",IF('Kurs-Eingabe'!M316="",K309,'Kurs-Eingabe'!M316))</f>
        <v/>
      </c>
    </row>
    <row r="311" spans="2:11" x14ac:dyDescent="0.2">
      <c r="B311" s="2">
        <f>IF(AND(B310="",'Kurs-Eingabe'!D317=""),"",IF('Kurs-Eingabe'!D317="",B310,'Kurs-Eingabe'!D317))</f>
        <v>185.98</v>
      </c>
      <c r="C311" s="2">
        <f>IF(AND(C310="",'Kurs-Eingabe'!E317=""),"",IF('Kurs-Eingabe'!E317="",C310,'Kurs-Eingabe'!E317))</f>
        <v>70.38</v>
      </c>
      <c r="D311" s="2" t="str">
        <f>IF(AND(D310="",'Kurs-Eingabe'!F317=""),"",IF('Kurs-Eingabe'!F317="",D310,'Kurs-Eingabe'!F317))</f>
        <v/>
      </c>
      <c r="E311" s="2" t="str">
        <f>IF(AND(E310="",'Kurs-Eingabe'!G317=""),"",IF('Kurs-Eingabe'!G317="",E310,'Kurs-Eingabe'!G317))</f>
        <v/>
      </c>
      <c r="F311" s="2" t="str">
        <f>IF(AND(F310="",'Kurs-Eingabe'!H317=""),"",IF('Kurs-Eingabe'!H317="",F310,'Kurs-Eingabe'!H317))</f>
        <v/>
      </c>
      <c r="G311" s="2" t="str">
        <f>IF(AND(G310="",'Kurs-Eingabe'!I317=""),"",IF('Kurs-Eingabe'!I317="",G310,'Kurs-Eingabe'!I317))</f>
        <v/>
      </c>
      <c r="H311" s="2" t="str">
        <f>IF(AND(H310="",'Kurs-Eingabe'!J317=""),"",IF('Kurs-Eingabe'!J317="",H310,'Kurs-Eingabe'!J317))</f>
        <v/>
      </c>
      <c r="I311" s="2" t="str">
        <f>IF(AND(I310="",'Kurs-Eingabe'!K317=""),"",IF('Kurs-Eingabe'!K317="",I310,'Kurs-Eingabe'!K317))</f>
        <v/>
      </c>
      <c r="J311" s="2" t="str">
        <f>IF(AND(J310="",'Kurs-Eingabe'!L317=""),"",IF('Kurs-Eingabe'!L317="",J310,'Kurs-Eingabe'!L317))</f>
        <v/>
      </c>
      <c r="K311" s="2" t="str">
        <f>IF(AND(K310="",'Kurs-Eingabe'!M317=""),"",IF('Kurs-Eingabe'!M317="",K310,'Kurs-Eingabe'!M317))</f>
        <v/>
      </c>
    </row>
    <row r="312" spans="2:11" x14ac:dyDescent="0.2">
      <c r="B312" s="2">
        <f>IF(AND(B311="",'Kurs-Eingabe'!D318=""),"",IF('Kurs-Eingabe'!D318="",B311,'Kurs-Eingabe'!D318))</f>
        <v>185.98</v>
      </c>
      <c r="C312" s="2">
        <f>IF(AND(C311="",'Kurs-Eingabe'!E318=""),"",IF('Kurs-Eingabe'!E318="",C311,'Kurs-Eingabe'!E318))</f>
        <v>70.38</v>
      </c>
      <c r="D312" s="2" t="str">
        <f>IF(AND(D311="",'Kurs-Eingabe'!F318=""),"",IF('Kurs-Eingabe'!F318="",D311,'Kurs-Eingabe'!F318))</f>
        <v/>
      </c>
      <c r="E312" s="2" t="str">
        <f>IF(AND(E311="",'Kurs-Eingabe'!G318=""),"",IF('Kurs-Eingabe'!G318="",E311,'Kurs-Eingabe'!G318))</f>
        <v/>
      </c>
      <c r="F312" s="2" t="str">
        <f>IF(AND(F311="",'Kurs-Eingabe'!H318=""),"",IF('Kurs-Eingabe'!H318="",F311,'Kurs-Eingabe'!H318))</f>
        <v/>
      </c>
      <c r="G312" s="2" t="str">
        <f>IF(AND(G311="",'Kurs-Eingabe'!I318=""),"",IF('Kurs-Eingabe'!I318="",G311,'Kurs-Eingabe'!I318))</f>
        <v/>
      </c>
      <c r="H312" s="2" t="str">
        <f>IF(AND(H311="",'Kurs-Eingabe'!J318=""),"",IF('Kurs-Eingabe'!J318="",H311,'Kurs-Eingabe'!J318))</f>
        <v/>
      </c>
      <c r="I312" s="2" t="str">
        <f>IF(AND(I311="",'Kurs-Eingabe'!K318=""),"",IF('Kurs-Eingabe'!K318="",I311,'Kurs-Eingabe'!K318))</f>
        <v/>
      </c>
      <c r="J312" s="2" t="str">
        <f>IF(AND(J311="",'Kurs-Eingabe'!L318=""),"",IF('Kurs-Eingabe'!L318="",J311,'Kurs-Eingabe'!L318))</f>
        <v/>
      </c>
      <c r="K312" s="2" t="str">
        <f>IF(AND(K311="",'Kurs-Eingabe'!M318=""),"",IF('Kurs-Eingabe'!M318="",K311,'Kurs-Eingabe'!M318))</f>
        <v/>
      </c>
    </row>
    <row r="313" spans="2:11" x14ac:dyDescent="0.2">
      <c r="B313" s="2">
        <f>IF(AND(B312="",'Kurs-Eingabe'!D319=""),"",IF('Kurs-Eingabe'!D319="",B312,'Kurs-Eingabe'!D319))</f>
        <v>185.98</v>
      </c>
      <c r="C313" s="2">
        <f>IF(AND(C312="",'Kurs-Eingabe'!E319=""),"",IF('Kurs-Eingabe'!E319="",C312,'Kurs-Eingabe'!E319))</f>
        <v>70.38</v>
      </c>
      <c r="D313" s="2" t="str">
        <f>IF(AND(D312="",'Kurs-Eingabe'!F319=""),"",IF('Kurs-Eingabe'!F319="",D312,'Kurs-Eingabe'!F319))</f>
        <v/>
      </c>
      <c r="E313" s="2" t="str">
        <f>IF(AND(E312="",'Kurs-Eingabe'!G319=""),"",IF('Kurs-Eingabe'!G319="",E312,'Kurs-Eingabe'!G319))</f>
        <v/>
      </c>
      <c r="F313" s="2" t="str">
        <f>IF(AND(F312="",'Kurs-Eingabe'!H319=""),"",IF('Kurs-Eingabe'!H319="",F312,'Kurs-Eingabe'!H319))</f>
        <v/>
      </c>
      <c r="G313" s="2" t="str">
        <f>IF(AND(G312="",'Kurs-Eingabe'!I319=""),"",IF('Kurs-Eingabe'!I319="",G312,'Kurs-Eingabe'!I319))</f>
        <v/>
      </c>
      <c r="H313" s="2" t="str">
        <f>IF(AND(H312="",'Kurs-Eingabe'!J319=""),"",IF('Kurs-Eingabe'!J319="",H312,'Kurs-Eingabe'!J319))</f>
        <v/>
      </c>
      <c r="I313" s="2" t="str">
        <f>IF(AND(I312="",'Kurs-Eingabe'!K319=""),"",IF('Kurs-Eingabe'!K319="",I312,'Kurs-Eingabe'!K319))</f>
        <v/>
      </c>
      <c r="J313" s="2" t="str">
        <f>IF(AND(J312="",'Kurs-Eingabe'!L319=""),"",IF('Kurs-Eingabe'!L319="",J312,'Kurs-Eingabe'!L319))</f>
        <v/>
      </c>
      <c r="K313" s="2" t="str">
        <f>IF(AND(K312="",'Kurs-Eingabe'!M319=""),"",IF('Kurs-Eingabe'!M319="",K312,'Kurs-Eingabe'!M319))</f>
        <v/>
      </c>
    </row>
    <row r="314" spans="2:11" x14ac:dyDescent="0.2">
      <c r="B314" s="2">
        <f>IF(AND(B313="",'Kurs-Eingabe'!D320=""),"",IF('Kurs-Eingabe'!D320="",B313,'Kurs-Eingabe'!D320))</f>
        <v>185.98</v>
      </c>
      <c r="C314" s="2">
        <f>IF(AND(C313="",'Kurs-Eingabe'!E320=""),"",IF('Kurs-Eingabe'!E320="",C313,'Kurs-Eingabe'!E320))</f>
        <v>70.38</v>
      </c>
      <c r="D314" s="2" t="str">
        <f>IF(AND(D313="",'Kurs-Eingabe'!F320=""),"",IF('Kurs-Eingabe'!F320="",D313,'Kurs-Eingabe'!F320))</f>
        <v/>
      </c>
      <c r="E314" s="2" t="str">
        <f>IF(AND(E313="",'Kurs-Eingabe'!G320=""),"",IF('Kurs-Eingabe'!G320="",E313,'Kurs-Eingabe'!G320))</f>
        <v/>
      </c>
      <c r="F314" s="2" t="str">
        <f>IF(AND(F313="",'Kurs-Eingabe'!H320=""),"",IF('Kurs-Eingabe'!H320="",F313,'Kurs-Eingabe'!H320))</f>
        <v/>
      </c>
      <c r="G314" s="2" t="str">
        <f>IF(AND(G313="",'Kurs-Eingabe'!I320=""),"",IF('Kurs-Eingabe'!I320="",G313,'Kurs-Eingabe'!I320))</f>
        <v/>
      </c>
      <c r="H314" s="2" t="str">
        <f>IF(AND(H313="",'Kurs-Eingabe'!J320=""),"",IF('Kurs-Eingabe'!J320="",H313,'Kurs-Eingabe'!J320))</f>
        <v/>
      </c>
      <c r="I314" s="2" t="str">
        <f>IF(AND(I313="",'Kurs-Eingabe'!K320=""),"",IF('Kurs-Eingabe'!K320="",I313,'Kurs-Eingabe'!K320))</f>
        <v/>
      </c>
      <c r="J314" s="2" t="str">
        <f>IF(AND(J313="",'Kurs-Eingabe'!L320=""),"",IF('Kurs-Eingabe'!L320="",J313,'Kurs-Eingabe'!L320))</f>
        <v/>
      </c>
      <c r="K314" s="2" t="str">
        <f>IF(AND(K313="",'Kurs-Eingabe'!M320=""),"",IF('Kurs-Eingabe'!M320="",K313,'Kurs-Eingabe'!M320))</f>
        <v/>
      </c>
    </row>
    <row r="315" spans="2:11" x14ac:dyDescent="0.2">
      <c r="B315" s="2">
        <f>IF(AND(B314="",'Kurs-Eingabe'!D321=""),"",IF('Kurs-Eingabe'!D321="",B314,'Kurs-Eingabe'!D321))</f>
        <v>185.98</v>
      </c>
      <c r="C315" s="2">
        <f>IF(AND(C314="",'Kurs-Eingabe'!E321=""),"",IF('Kurs-Eingabe'!E321="",C314,'Kurs-Eingabe'!E321))</f>
        <v>70.38</v>
      </c>
      <c r="D315" s="2" t="str">
        <f>IF(AND(D314="",'Kurs-Eingabe'!F321=""),"",IF('Kurs-Eingabe'!F321="",D314,'Kurs-Eingabe'!F321))</f>
        <v/>
      </c>
      <c r="E315" s="2" t="str">
        <f>IF(AND(E314="",'Kurs-Eingabe'!G321=""),"",IF('Kurs-Eingabe'!G321="",E314,'Kurs-Eingabe'!G321))</f>
        <v/>
      </c>
      <c r="F315" s="2" t="str">
        <f>IF(AND(F314="",'Kurs-Eingabe'!H321=""),"",IF('Kurs-Eingabe'!H321="",F314,'Kurs-Eingabe'!H321))</f>
        <v/>
      </c>
      <c r="G315" s="2" t="str">
        <f>IF(AND(G314="",'Kurs-Eingabe'!I321=""),"",IF('Kurs-Eingabe'!I321="",G314,'Kurs-Eingabe'!I321))</f>
        <v/>
      </c>
      <c r="H315" s="2" t="str">
        <f>IF(AND(H314="",'Kurs-Eingabe'!J321=""),"",IF('Kurs-Eingabe'!J321="",H314,'Kurs-Eingabe'!J321))</f>
        <v/>
      </c>
      <c r="I315" s="2" t="str">
        <f>IF(AND(I314="",'Kurs-Eingabe'!K321=""),"",IF('Kurs-Eingabe'!K321="",I314,'Kurs-Eingabe'!K321))</f>
        <v/>
      </c>
      <c r="J315" s="2" t="str">
        <f>IF(AND(J314="",'Kurs-Eingabe'!L321=""),"",IF('Kurs-Eingabe'!L321="",J314,'Kurs-Eingabe'!L321))</f>
        <v/>
      </c>
      <c r="K315" s="2" t="str">
        <f>IF(AND(K314="",'Kurs-Eingabe'!M321=""),"",IF('Kurs-Eingabe'!M321="",K314,'Kurs-Eingabe'!M321))</f>
        <v/>
      </c>
    </row>
    <row r="316" spans="2:11" x14ac:dyDescent="0.2">
      <c r="B316" s="2">
        <f>IF(AND(B315="",'Kurs-Eingabe'!D322=""),"",IF('Kurs-Eingabe'!D322="",B315,'Kurs-Eingabe'!D322))</f>
        <v>185.98</v>
      </c>
      <c r="C316" s="2">
        <f>IF(AND(C315="",'Kurs-Eingabe'!E322=""),"",IF('Kurs-Eingabe'!E322="",C315,'Kurs-Eingabe'!E322))</f>
        <v>70.38</v>
      </c>
      <c r="D316" s="2" t="str">
        <f>IF(AND(D315="",'Kurs-Eingabe'!F322=""),"",IF('Kurs-Eingabe'!F322="",D315,'Kurs-Eingabe'!F322))</f>
        <v/>
      </c>
      <c r="E316" s="2" t="str">
        <f>IF(AND(E315="",'Kurs-Eingabe'!G322=""),"",IF('Kurs-Eingabe'!G322="",E315,'Kurs-Eingabe'!G322))</f>
        <v/>
      </c>
      <c r="F316" s="2" t="str">
        <f>IF(AND(F315="",'Kurs-Eingabe'!H322=""),"",IF('Kurs-Eingabe'!H322="",F315,'Kurs-Eingabe'!H322))</f>
        <v/>
      </c>
      <c r="G316" s="2" t="str">
        <f>IF(AND(G315="",'Kurs-Eingabe'!I322=""),"",IF('Kurs-Eingabe'!I322="",G315,'Kurs-Eingabe'!I322))</f>
        <v/>
      </c>
      <c r="H316" s="2" t="str">
        <f>IF(AND(H315="",'Kurs-Eingabe'!J322=""),"",IF('Kurs-Eingabe'!J322="",H315,'Kurs-Eingabe'!J322))</f>
        <v/>
      </c>
      <c r="I316" s="2" t="str">
        <f>IF(AND(I315="",'Kurs-Eingabe'!K322=""),"",IF('Kurs-Eingabe'!K322="",I315,'Kurs-Eingabe'!K322))</f>
        <v/>
      </c>
      <c r="J316" s="2" t="str">
        <f>IF(AND(J315="",'Kurs-Eingabe'!L322=""),"",IF('Kurs-Eingabe'!L322="",J315,'Kurs-Eingabe'!L322))</f>
        <v/>
      </c>
      <c r="K316" s="2" t="str">
        <f>IF(AND(K315="",'Kurs-Eingabe'!M322=""),"",IF('Kurs-Eingabe'!M322="",K315,'Kurs-Eingabe'!M322))</f>
        <v/>
      </c>
    </row>
    <row r="317" spans="2:11" x14ac:dyDescent="0.2">
      <c r="B317" s="2">
        <f>IF(AND(B316="",'Kurs-Eingabe'!D323=""),"",IF('Kurs-Eingabe'!D323="",B316,'Kurs-Eingabe'!D323))</f>
        <v>185.98</v>
      </c>
      <c r="C317" s="2">
        <f>IF(AND(C316="",'Kurs-Eingabe'!E323=""),"",IF('Kurs-Eingabe'!E323="",C316,'Kurs-Eingabe'!E323))</f>
        <v>70.38</v>
      </c>
      <c r="D317" s="2" t="str">
        <f>IF(AND(D316="",'Kurs-Eingabe'!F323=""),"",IF('Kurs-Eingabe'!F323="",D316,'Kurs-Eingabe'!F323))</f>
        <v/>
      </c>
      <c r="E317" s="2" t="str">
        <f>IF(AND(E316="",'Kurs-Eingabe'!G323=""),"",IF('Kurs-Eingabe'!G323="",E316,'Kurs-Eingabe'!G323))</f>
        <v/>
      </c>
      <c r="F317" s="2" t="str">
        <f>IF(AND(F316="",'Kurs-Eingabe'!H323=""),"",IF('Kurs-Eingabe'!H323="",F316,'Kurs-Eingabe'!H323))</f>
        <v/>
      </c>
      <c r="G317" s="2" t="str">
        <f>IF(AND(G316="",'Kurs-Eingabe'!I323=""),"",IF('Kurs-Eingabe'!I323="",G316,'Kurs-Eingabe'!I323))</f>
        <v/>
      </c>
      <c r="H317" s="2" t="str">
        <f>IF(AND(H316="",'Kurs-Eingabe'!J323=""),"",IF('Kurs-Eingabe'!J323="",H316,'Kurs-Eingabe'!J323))</f>
        <v/>
      </c>
      <c r="I317" s="2" t="str">
        <f>IF(AND(I316="",'Kurs-Eingabe'!K323=""),"",IF('Kurs-Eingabe'!K323="",I316,'Kurs-Eingabe'!K323))</f>
        <v/>
      </c>
      <c r="J317" s="2" t="str">
        <f>IF(AND(J316="",'Kurs-Eingabe'!L323=""),"",IF('Kurs-Eingabe'!L323="",J316,'Kurs-Eingabe'!L323))</f>
        <v/>
      </c>
      <c r="K317" s="2" t="str">
        <f>IF(AND(K316="",'Kurs-Eingabe'!M323=""),"",IF('Kurs-Eingabe'!M323="",K316,'Kurs-Eingabe'!M323))</f>
        <v/>
      </c>
    </row>
    <row r="318" spans="2:11" x14ac:dyDescent="0.2">
      <c r="B318" s="2">
        <f>IF(AND(B317="",'Kurs-Eingabe'!D324=""),"",IF('Kurs-Eingabe'!D324="",B317,'Kurs-Eingabe'!D324))</f>
        <v>185.98</v>
      </c>
      <c r="C318" s="2">
        <f>IF(AND(C317="",'Kurs-Eingabe'!E324=""),"",IF('Kurs-Eingabe'!E324="",C317,'Kurs-Eingabe'!E324))</f>
        <v>70.38</v>
      </c>
      <c r="D318" s="2" t="str">
        <f>IF(AND(D317="",'Kurs-Eingabe'!F324=""),"",IF('Kurs-Eingabe'!F324="",D317,'Kurs-Eingabe'!F324))</f>
        <v/>
      </c>
      <c r="E318" s="2" t="str">
        <f>IF(AND(E317="",'Kurs-Eingabe'!G324=""),"",IF('Kurs-Eingabe'!G324="",E317,'Kurs-Eingabe'!G324))</f>
        <v/>
      </c>
      <c r="F318" s="2" t="str">
        <f>IF(AND(F317="",'Kurs-Eingabe'!H324=""),"",IF('Kurs-Eingabe'!H324="",F317,'Kurs-Eingabe'!H324))</f>
        <v/>
      </c>
      <c r="G318" s="2" t="str">
        <f>IF(AND(G317="",'Kurs-Eingabe'!I324=""),"",IF('Kurs-Eingabe'!I324="",G317,'Kurs-Eingabe'!I324))</f>
        <v/>
      </c>
      <c r="H318" s="2" t="str">
        <f>IF(AND(H317="",'Kurs-Eingabe'!J324=""),"",IF('Kurs-Eingabe'!J324="",H317,'Kurs-Eingabe'!J324))</f>
        <v/>
      </c>
      <c r="I318" s="2" t="str">
        <f>IF(AND(I317="",'Kurs-Eingabe'!K324=""),"",IF('Kurs-Eingabe'!K324="",I317,'Kurs-Eingabe'!K324))</f>
        <v/>
      </c>
      <c r="J318" s="2" t="str">
        <f>IF(AND(J317="",'Kurs-Eingabe'!L324=""),"",IF('Kurs-Eingabe'!L324="",J317,'Kurs-Eingabe'!L324))</f>
        <v/>
      </c>
      <c r="K318" s="2" t="str">
        <f>IF(AND(K317="",'Kurs-Eingabe'!M324=""),"",IF('Kurs-Eingabe'!M324="",K317,'Kurs-Eingabe'!M324))</f>
        <v/>
      </c>
    </row>
    <row r="319" spans="2:11" x14ac:dyDescent="0.2">
      <c r="B319" s="2">
        <f>IF(AND(B318="",'Kurs-Eingabe'!D325=""),"",IF('Kurs-Eingabe'!D325="",B318,'Kurs-Eingabe'!D325))</f>
        <v>185.98</v>
      </c>
      <c r="C319" s="2">
        <f>IF(AND(C318="",'Kurs-Eingabe'!E325=""),"",IF('Kurs-Eingabe'!E325="",C318,'Kurs-Eingabe'!E325))</f>
        <v>70.38</v>
      </c>
      <c r="D319" s="2" t="str">
        <f>IF(AND(D318="",'Kurs-Eingabe'!F325=""),"",IF('Kurs-Eingabe'!F325="",D318,'Kurs-Eingabe'!F325))</f>
        <v/>
      </c>
      <c r="E319" s="2" t="str">
        <f>IF(AND(E318="",'Kurs-Eingabe'!G325=""),"",IF('Kurs-Eingabe'!G325="",E318,'Kurs-Eingabe'!G325))</f>
        <v/>
      </c>
      <c r="F319" s="2" t="str">
        <f>IF(AND(F318="",'Kurs-Eingabe'!H325=""),"",IF('Kurs-Eingabe'!H325="",F318,'Kurs-Eingabe'!H325))</f>
        <v/>
      </c>
      <c r="G319" s="2" t="str">
        <f>IF(AND(G318="",'Kurs-Eingabe'!I325=""),"",IF('Kurs-Eingabe'!I325="",G318,'Kurs-Eingabe'!I325))</f>
        <v/>
      </c>
      <c r="H319" s="2" t="str">
        <f>IF(AND(H318="",'Kurs-Eingabe'!J325=""),"",IF('Kurs-Eingabe'!J325="",H318,'Kurs-Eingabe'!J325))</f>
        <v/>
      </c>
      <c r="I319" s="2" t="str">
        <f>IF(AND(I318="",'Kurs-Eingabe'!K325=""),"",IF('Kurs-Eingabe'!K325="",I318,'Kurs-Eingabe'!K325))</f>
        <v/>
      </c>
      <c r="J319" s="2" t="str">
        <f>IF(AND(J318="",'Kurs-Eingabe'!L325=""),"",IF('Kurs-Eingabe'!L325="",J318,'Kurs-Eingabe'!L325))</f>
        <v/>
      </c>
      <c r="K319" s="2" t="str">
        <f>IF(AND(K318="",'Kurs-Eingabe'!M325=""),"",IF('Kurs-Eingabe'!M325="",K318,'Kurs-Eingabe'!M325))</f>
        <v/>
      </c>
    </row>
    <row r="320" spans="2:11" x14ac:dyDescent="0.2">
      <c r="B320" s="2">
        <f>IF(AND(B319="",'Kurs-Eingabe'!D326=""),"",IF('Kurs-Eingabe'!D326="",B319,'Kurs-Eingabe'!D326))</f>
        <v>185.98</v>
      </c>
      <c r="C320" s="2">
        <f>IF(AND(C319="",'Kurs-Eingabe'!E326=""),"",IF('Kurs-Eingabe'!E326="",C319,'Kurs-Eingabe'!E326))</f>
        <v>70.38</v>
      </c>
      <c r="D320" s="2" t="str">
        <f>IF(AND(D319="",'Kurs-Eingabe'!F326=""),"",IF('Kurs-Eingabe'!F326="",D319,'Kurs-Eingabe'!F326))</f>
        <v/>
      </c>
      <c r="E320" s="2" t="str">
        <f>IF(AND(E319="",'Kurs-Eingabe'!G326=""),"",IF('Kurs-Eingabe'!G326="",E319,'Kurs-Eingabe'!G326))</f>
        <v/>
      </c>
      <c r="F320" s="2" t="str">
        <f>IF(AND(F319="",'Kurs-Eingabe'!H326=""),"",IF('Kurs-Eingabe'!H326="",F319,'Kurs-Eingabe'!H326))</f>
        <v/>
      </c>
      <c r="G320" s="2" t="str">
        <f>IF(AND(G319="",'Kurs-Eingabe'!I326=""),"",IF('Kurs-Eingabe'!I326="",G319,'Kurs-Eingabe'!I326))</f>
        <v/>
      </c>
      <c r="H320" s="2" t="str">
        <f>IF(AND(H319="",'Kurs-Eingabe'!J326=""),"",IF('Kurs-Eingabe'!J326="",H319,'Kurs-Eingabe'!J326))</f>
        <v/>
      </c>
      <c r="I320" s="2" t="str">
        <f>IF(AND(I319="",'Kurs-Eingabe'!K326=""),"",IF('Kurs-Eingabe'!K326="",I319,'Kurs-Eingabe'!K326))</f>
        <v/>
      </c>
      <c r="J320" s="2" t="str">
        <f>IF(AND(J319="",'Kurs-Eingabe'!L326=""),"",IF('Kurs-Eingabe'!L326="",J319,'Kurs-Eingabe'!L326))</f>
        <v/>
      </c>
      <c r="K320" s="2" t="str">
        <f>IF(AND(K319="",'Kurs-Eingabe'!M326=""),"",IF('Kurs-Eingabe'!M326="",K319,'Kurs-Eingabe'!M326))</f>
        <v/>
      </c>
    </row>
    <row r="321" spans="2:11" x14ac:dyDescent="0.2">
      <c r="B321" s="2">
        <f>IF(AND(B320="",'Kurs-Eingabe'!D327=""),"",IF('Kurs-Eingabe'!D327="",B320,'Kurs-Eingabe'!D327))</f>
        <v>185.98</v>
      </c>
      <c r="C321" s="2">
        <f>IF(AND(C320="",'Kurs-Eingabe'!E327=""),"",IF('Kurs-Eingabe'!E327="",C320,'Kurs-Eingabe'!E327))</f>
        <v>70.38</v>
      </c>
      <c r="D321" s="2" t="str">
        <f>IF(AND(D320="",'Kurs-Eingabe'!F327=""),"",IF('Kurs-Eingabe'!F327="",D320,'Kurs-Eingabe'!F327))</f>
        <v/>
      </c>
      <c r="E321" s="2" t="str">
        <f>IF(AND(E320="",'Kurs-Eingabe'!G327=""),"",IF('Kurs-Eingabe'!G327="",E320,'Kurs-Eingabe'!G327))</f>
        <v/>
      </c>
      <c r="F321" s="2" t="str">
        <f>IF(AND(F320="",'Kurs-Eingabe'!H327=""),"",IF('Kurs-Eingabe'!H327="",F320,'Kurs-Eingabe'!H327))</f>
        <v/>
      </c>
      <c r="G321" s="2" t="str">
        <f>IF(AND(G320="",'Kurs-Eingabe'!I327=""),"",IF('Kurs-Eingabe'!I327="",G320,'Kurs-Eingabe'!I327))</f>
        <v/>
      </c>
      <c r="H321" s="2" t="str">
        <f>IF(AND(H320="",'Kurs-Eingabe'!J327=""),"",IF('Kurs-Eingabe'!J327="",H320,'Kurs-Eingabe'!J327))</f>
        <v/>
      </c>
      <c r="I321" s="2" t="str">
        <f>IF(AND(I320="",'Kurs-Eingabe'!K327=""),"",IF('Kurs-Eingabe'!K327="",I320,'Kurs-Eingabe'!K327))</f>
        <v/>
      </c>
      <c r="J321" s="2" t="str">
        <f>IF(AND(J320="",'Kurs-Eingabe'!L327=""),"",IF('Kurs-Eingabe'!L327="",J320,'Kurs-Eingabe'!L327))</f>
        <v/>
      </c>
      <c r="K321" s="2" t="str">
        <f>IF(AND(K320="",'Kurs-Eingabe'!M327=""),"",IF('Kurs-Eingabe'!M327="",K320,'Kurs-Eingabe'!M327))</f>
        <v/>
      </c>
    </row>
    <row r="322" spans="2:11" x14ac:dyDescent="0.2">
      <c r="B322" s="2">
        <f>IF(AND(B321="",'Kurs-Eingabe'!D328=""),"",IF('Kurs-Eingabe'!D328="",B321,'Kurs-Eingabe'!D328))</f>
        <v>185.98</v>
      </c>
      <c r="C322" s="2">
        <f>IF(AND(C321="",'Kurs-Eingabe'!E328=""),"",IF('Kurs-Eingabe'!E328="",C321,'Kurs-Eingabe'!E328))</f>
        <v>70.38</v>
      </c>
      <c r="D322" s="2" t="str">
        <f>IF(AND(D321="",'Kurs-Eingabe'!F328=""),"",IF('Kurs-Eingabe'!F328="",D321,'Kurs-Eingabe'!F328))</f>
        <v/>
      </c>
      <c r="E322" s="2" t="str">
        <f>IF(AND(E321="",'Kurs-Eingabe'!G328=""),"",IF('Kurs-Eingabe'!G328="",E321,'Kurs-Eingabe'!G328))</f>
        <v/>
      </c>
      <c r="F322" s="2" t="str">
        <f>IF(AND(F321="",'Kurs-Eingabe'!H328=""),"",IF('Kurs-Eingabe'!H328="",F321,'Kurs-Eingabe'!H328))</f>
        <v/>
      </c>
      <c r="G322" s="2" t="str">
        <f>IF(AND(G321="",'Kurs-Eingabe'!I328=""),"",IF('Kurs-Eingabe'!I328="",G321,'Kurs-Eingabe'!I328))</f>
        <v/>
      </c>
      <c r="H322" s="2" t="str">
        <f>IF(AND(H321="",'Kurs-Eingabe'!J328=""),"",IF('Kurs-Eingabe'!J328="",H321,'Kurs-Eingabe'!J328))</f>
        <v/>
      </c>
      <c r="I322" s="2" t="str">
        <f>IF(AND(I321="",'Kurs-Eingabe'!K328=""),"",IF('Kurs-Eingabe'!K328="",I321,'Kurs-Eingabe'!K328))</f>
        <v/>
      </c>
      <c r="J322" s="2" t="str">
        <f>IF(AND(J321="",'Kurs-Eingabe'!L328=""),"",IF('Kurs-Eingabe'!L328="",J321,'Kurs-Eingabe'!L328))</f>
        <v/>
      </c>
      <c r="K322" s="2" t="str">
        <f>IF(AND(K321="",'Kurs-Eingabe'!M328=""),"",IF('Kurs-Eingabe'!M328="",K321,'Kurs-Eingabe'!M328))</f>
        <v/>
      </c>
    </row>
    <row r="323" spans="2:11" x14ac:dyDescent="0.2">
      <c r="B323" s="2">
        <f>IF(AND(B322="",'Kurs-Eingabe'!D329=""),"",IF('Kurs-Eingabe'!D329="",B322,'Kurs-Eingabe'!D329))</f>
        <v>185.98</v>
      </c>
      <c r="C323" s="2">
        <f>IF(AND(C322="",'Kurs-Eingabe'!E329=""),"",IF('Kurs-Eingabe'!E329="",C322,'Kurs-Eingabe'!E329))</f>
        <v>70.38</v>
      </c>
      <c r="D323" s="2" t="str">
        <f>IF(AND(D322="",'Kurs-Eingabe'!F329=""),"",IF('Kurs-Eingabe'!F329="",D322,'Kurs-Eingabe'!F329))</f>
        <v/>
      </c>
      <c r="E323" s="2" t="str">
        <f>IF(AND(E322="",'Kurs-Eingabe'!G329=""),"",IF('Kurs-Eingabe'!G329="",E322,'Kurs-Eingabe'!G329))</f>
        <v/>
      </c>
      <c r="F323" s="2" t="str">
        <f>IF(AND(F322="",'Kurs-Eingabe'!H329=""),"",IF('Kurs-Eingabe'!H329="",F322,'Kurs-Eingabe'!H329))</f>
        <v/>
      </c>
      <c r="G323" s="2" t="str">
        <f>IF(AND(G322="",'Kurs-Eingabe'!I329=""),"",IF('Kurs-Eingabe'!I329="",G322,'Kurs-Eingabe'!I329))</f>
        <v/>
      </c>
      <c r="H323" s="2" t="str">
        <f>IF(AND(H322="",'Kurs-Eingabe'!J329=""),"",IF('Kurs-Eingabe'!J329="",H322,'Kurs-Eingabe'!J329))</f>
        <v/>
      </c>
      <c r="I323" s="2" t="str">
        <f>IF(AND(I322="",'Kurs-Eingabe'!K329=""),"",IF('Kurs-Eingabe'!K329="",I322,'Kurs-Eingabe'!K329))</f>
        <v/>
      </c>
      <c r="J323" s="2" t="str">
        <f>IF(AND(J322="",'Kurs-Eingabe'!L329=""),"",IF('Kurs-Eingabe'!L329="",J322,'Kurs-Eingabe'!L329))</f>
        <v/>
      </c>
      <c r="K323" s="2" t="str">
        <f>IF(AND(K322="",'Kurs-Eingabe'!M329=""),"",IF('Kurs-Eingabe'!M329="",K322,'Kurs-Eingabe'!M329))</f>
        <v/>
      </c>
    </row>
    <row r="324" spans="2:11" x14ac:dyDescent="0.2">
      <c r="B324" s="2">
        <f>IF(AND(B323="",'Kurs-Eingabe'!D330=""),"",IF('Kurs-Eingabe'!D330="",B323,'Kurs-Eingabe'!D330))</f>
        <v>185.98</v>
      </c>
      <c r="C324" s="2">
        <f>IF(AND(C323="",'Kurs-Eingabe'!E330=""),"",IF('Kurs-Eingabe'!E330="",C323,'Kurs-Eingabe'!E330))</f>
        <v>70.38</v>
      </c>
      <c r="D324" s="2" t="str">
        <f>IF(AND(D323="",'Kurs-Eingabe'!F330=""),"",IF('Kurs-Eingabe'!F330="",D323,'Kurs-Eingabe'!F330))</f>
        <v/>
      </c>
      <c r="E324" s="2" t="str">
        <f>IF(AND(E323="",'Kurs-Eingabe'!G330=""),"",IF('Kurs-Eingabe'!G330="",E323,'Kurs-Eingabe'!G330))</f>
        <v/>
      </c>
      <c r="F324" s="2" t="str">
        <f>IF(AND(F323="",'Kurs-Eingabe'!H330=""),"",IF('Kurs-Eingabe'!H330="",F323,'Kurs-Eingabe'!H330))</f>
        <v/>
      </c>
      <c r="G324" s="2" t="str">
        <f>IF(AND(G323="",'Kurs-Eingabe'!I330=""),"",IF('Kurs-Eingabe'!I330="",G323,'Kurs-Eingabe'!I330))</f>
        <v/>
      </c>
      <c r="H324" s="2" t="str">
        <f>IF(AND(H323="",'Kurs-Eingabe'!J330=""),"",IF('Kurs-Eingabe'!J330="",H323,'Kurs-Eingabe'!J330))</f>
        <v/>
      </c>
      <c r="I324" s="2" t="str">
        <f>IF(AND(I323="",'Kurs-Eingabe'!K330=""),"",IF('Kurs-Eingabe'!K330="",I323,'Kurs-Eingabe'!K330))</f>
        <v/>
      </c>
      <c r="J324" s="2" t="str">
        <f>IF(AND(J323="",'Kurs-Eingabe'!L330=""),"",IF('Kurs-Eingabe'!L330="",J323,'Kurs-Eingabe'!L330))</f>
        <v/>
      </c>
      <c r="K324" s="2" t="str">
        <f>IF(AND(K323="",'Kurs-Eingabe'!M330=""),"",IF('Kurs-Eingabe'!M330="",K323,'Kurs-Eingabe'!M330))</f>
        <v/>
      </c>
    </row>
    <row r="325" spans="2:11" x14ac:dyDescent="0.2">
      <c r="B325" s="2">
        <f>IF(AND(B324="",'Kurs-Eingabe'!D331=""),"",IF('Kurs-Eingabe'!D331="",B324,'Kurs-Eingabe'!D331))</f>
        <v>185.98</v>
      </c>
      <c r="C325" s="2">
        <f>IF(AND(C324="",'Kurs-Eingabe'!E331=""),"",IF('Kurs-Eingabe'!E331="",C324,'Kurs-Eingabe'!E331))</f>
        <v>70.38</v>
      </c>
      <c r="D325" s="2" t="str">
        <f>IF(AND(D324="",'Kurs-Eingabe'!F331=""),"",IF('Kurs-Eingabe'!F331="",D324,'Kurs-Eingabe'!F331))</f>
        <v/>
      </c>
      <c r="E325" s="2" t="str">
        <f>IF(AND(E324="",'Kurs-Eingabe'!G331=""),"",IF('Kurs-Eingabe'!G331="",E324,'Kurs-Eingabe'!G331))</f>
        <v/>
      </c>
      <c r="F325" s="2" t="str">
        <f>IF(AND(F324="",'Kurs-Eingabe'!H331=""),"",IF('Kurs-Eingabe'!H331="",F324,'Kurs-Eingabe'!H331))</f>
        <v/>
      </c>
      <c r="G325" s="2" t="str">
        <f>IF(AND(G324="",'Kurs-Eingabe'!I331=""),"",IF('Kurs-Eingabe'!I331="",G324,'Kurs-Eingabe'!I331))</f>
        <v/>
      </c>
      <c r="H325" s="2" t="str">
        <f>IF(AND(H324="",'Kurs-Eingabe'!J331=""),"",IF('Kurs-Eingabe'!J331="",H324,'Kurs-Eingabe'!J331))</f>
        <v/>
      </c>
      <c r="I325" s="2" t="str">
        <f>IF(AND(I324="",'Kurs-Eingabe'!K331=""),"",IF('Kurs-Eingabe'!K331="",I324,'Kurs-Eingabe'!K331))</f>
        <v/>
      </c>
      <c r="J325" s="2" t="str">
        <f>IF(AND(J324="",'Kurs-Eingabe'!L331=""),"",IF('Kurs-Eingabe'!L331="",J324,'Kurs-Eingabe'!L331))</f>
        <v/>
      </c>
      <c r="K325" s="2" t="str">
        <f>IF(AND(K324="",'Kurs-Eingabe'!M331=""),"",IF('Kurs-Eingabe'!M331="",K324,'Kurs-Eingabe'!M331))</f>
        <v/>
      </c>
    </row>
    <row r="326" spans="2:11" x14ac:dyDescent="0.2">
      <c r="B326" s="2">
        <f>IF(AND(B325="",'Kurs-Eingabe'!D332=""),"",IF('Kurs-Eingabe'!D332="",B325,'Kurs-Eingabe'!D332))</f>
        <v>185.98</v>
      </c>
      <c r="C326" s="2">
        <f>IF(AND(C325="",'Kurs-Eingabe'!E332=""),"",IF('Kurs-Eingabe'!E332="",C325,'Kurs-Eingabe'!E332))</f>
        <v>70.38</v>
      </c>
      <c r="D326" s="2" t="str">
        <f>IF(AND(D325="",'Kurs-Eingabe'!F332=""),"",IF('Kurs-Eingabe'!F332="",D325,'Kurs-Eingabe'!F332))</f>
        <v/>
      </c>
      <c r="E326" s="2" t="str">
        <f>IF(AND(E325="",'Kurs-Eingabe'!G332=""),"",IF('Kurs-Eingabe'!G332="",E325,'Kurs-Eingabe'!G332))</f>
        <v/>
      </c>
      <c r="F326" s="2" t="str">
        <f>IF(AND(F325="",'Kurs-Eingabe'!H332=""),"",IF('Kurs-Eingabe'!H332="",F325,'Kurs-Eingabe'!H332))</f>
        <v/>
      </c>
      <c r="G326" s="2" t="str">
        <f>IF(AND(G325="",'Kurs-Eingabe'!I332=""),"",IF('Kurs-Eingabe'!I332="",G325,'Kurs-Eingabe'!I332))</f>
        <v/>
      </c>
      <c r="H326" s="2" t="str">
        <f>IF(AND(H325="",'Kurs-Eingabe'!J332=""),"",IF('Kurs-Eingabe'!J332="",H325,'Kurs-Eingabe'!J332))</f>
        <v/>
      </c>
      <c r="I326" s="2" t="str">
        <f>IF(AND(I325="",'Kurs-Eingabe'!K332=""),"",IF('Kurs-Eingabe'!K332="",I325,'Kurs-Eingabe'!K332))</f>
        <v/>
      </c>
      <c r="J326" s="2" t="str">
        <f>IF(AND(J325="",'Kurs-Eingabe'!L332=""),"",IF('Kurs-Eingabe'!L332="",J325,'Kurs-Eingabe'!L332))</f>
        <v/>
      </c>
      <c r="K326" s="2" t="str">
        <f>IF(AND(K325="",'Kurs-Eingabe'!M332=""),"",IF('Kurs-Eingabe'!M332="",K325,'Kurs-Eingabe'!M332))</f>
        <v/>
      </c>
    </row>
    <row r="327" spans="2:11" x14ac:dyDescent="0.2">
      <c r="B327" s="2">
        <f>IF(AND(B326="",'Kurs-Eingabe'!D333=""),"",IF('Kurs-Eingabe'!D333="",B326,'Kurs-Eingabe'!D333))</f>
        <v>185.98</v>
      </c>
      <c r="C327" s="2">
        <f>IF(AND(C326="",'Kurs-Eingabe'!E333=""),"",IF('Kurs-Eingabe'!E333="",C326,'Kurs-Eingabe'!E333))</f>
        <v>70.38</v>
      </c>
      <c r="D327" s="2" t="str">
        <f>IF(AND(D326="",'Kurs-Eingabe'!F333=""),"",IF('Kurs-Eingabe'!F333="",D326,'Kurs-Eingabe'!F333))</f>
        <v/>
      </c>
      <c r="E327" s="2" t="str">
        <f>IF(AND(E326="",'Kurs-Eingabe'!G333=""),"",IF('Kurs-Eingabe'!G333="",E326,'Kurs-Eingabe'!G333))</f>
        <v/>
      </c>
      <c r="F327" s="2" t="str">
        <f>IF(AND(F326="",'Kurs-Eingabe'!H333=""),"",IF('Kurs-Eingabe'!H333="",F326,'Kurs-Eingabe'!H333))</f>
        <v/>
      </c>
      <c r="G327" s="2" t="str">
        <f>IF(AND(G326="",'Kurs-Eingabe'!I333=""),"",IF('Kurs-Eingabe'!I333="",G326,'Kurs-Eingabe'!I333))</f>
        <v/>
      </c>
      <c r="H327" s="2" t="str">
        <f>IF(AND(H326="",'Kurs-Eingabe'!J333=""),"",IF('Kurs-Eingabe'!J333="",H326,'Kurs-Eingabe'!J333))</f>
        <v/>
      </c>
      <c r="I327" s="2" t="str">
        <f>IF(AND(I326="",'Kurs-Eingabe'!K333=""),"",IF('Kurs-Eingabe'!K333="",I326,'Kurs-Eingabe'!K333))</f>
        <v/>
      </c>
      <c r="J327" s="2" t="str">
        <f>IF(AND(J326="",'Kurs-Eingabe'!L333=""),"",IF('Kurs-Eingabe'!L333="",J326,'Kurs-Eingabe'!L333))</f>
        <v/>
      </c>
      <c r="K327" s="2" t="str">
        <f>IF(AND(K326="",'Kurs-Eingabe'!M333=""),"",IF('Kurs-Eingabe'!M333="",K326,'Kurs-Eingabe'!M333))</f>
        <v/>
      </c>
    </row>
    <row r="328" spans="2:11" x14ac:dyDescent="0.2">
      <c r="B328" s="2">
        <f>IF(AND(B327="",'Kurs-Eingabe'!D334=""),"",IF('Kurs-Eingabe'!D334="",B327,'Kurs-Eingabe'!D334))</f>
        <v>185.98</v>
      </c>
      <c r="C328" s="2">
        <f>IF(AND(C327="",'Kurs-Eingabe'!E334=""),"",IF('Kurs-Eingabe'!E334="",C327,'Kurs-Eingabe'!E334))</f>
        <v>70.38</v>
      </c>
      <c r="D328" s="2" t="str">
        <f>IF(AND(D327="",'Kurs-Eingabe'!F334=""),"",IF('Kurs-Eingabe'!F334="",D327,'Kurs-Eingabe'!F334))</f>
        <v/>
      </c>
      <c r="E328" s="2" t="str">
        <f>IF(AND(E327="",'Kurs-Eingabe'!G334=""),"",IF('Kurs-Eingabe'!G334="",E327,'Kurs-Eingabe'!G334))</f>
        <v/>
      </c>
      <c r="F328" s="2" t="str">
        <f>IF(AND(F327="",'Kurs-Eingabe'!H334=""),"",IF('Kurs-Eingabe'!H334="",F327,'Kurs-Eingabe'!H334))</f>
        <v/>
      </c>
      <c r="G328" s="2" t="str">
        <f>IF(AND(G327="",'Kurs-Eingabe'!I334=""),"",IF('Kurs-Eingabe'!I334="",G327,'Kurs-Eingabe'!I334))</f>
        <v/>
      </c>
      <c r="H328" s="2" t="str">
        <f>IF(AND(H327="",'Kurs-Eingabe'!J334=""),"",IF('Kurs-Eingabe'!J334="",H327,'Kurs-Eingabe'!J334))</f>
        <v/>
      </c>
      <c r="I328" s="2" t="str">
        <f>IF(AND(I327="",'Kurs-Eingabe'!K334=""),"",IF('Kurs-Eingabe'!K334="",I327,'Kurs-Eingabe'!K334))</f>
        <v/>
      </c>
      <c r="J328" s="2" t="str">
        <f>IF(AND(J327="",'Kurs-Eingabe'!L334=""),"",IF('Kurs-Eingabe'!L334="",J327,'Kurs-Eingabe'!L334))</f>
        <v/>
      </c>
      <c r="K328" s="2" t="str">
        <f>IF(AND(K327="",'Kurs-Eingabe'!M334=""),"",IF('Kurs-Eingabe'!M334="",K327,'Kurs-Eingabe'!M334))</f>
        <v/>
      </c>
    </row>
    <row r="329" spans="2:11" x14ac:dyDescent="0.2">
      <c r="B329" s="2">
        <f>IF(AND(B328="",'Kurs-Eingabe'!D335=""),"",IF('Kurs-Eingabe'!D335="",B328,'Kurs-Eingabe'!D335))</f>
        <v>185.98</v>
      </c>
      <c r="C329" s="2">
        <f>IF(AND(C328="",'Kurs-Eingabe'!E335=""),"",IF('Kurs-Eingabe'!E335="",C328,'Kurs-Eingabe'!E335))</f>
        <v>70.38</v>
      </c>
      <c r="D329" s="2" t="str">
        <f>IF(AND(D328="",'Kurs-Eingabe'!F335=""),"",IF('Kurs-Eingabe'!F335="",D328,'Kurs-Eingabe'!F335))</f>
        <v/>
      </c>
      <c r="E329" s="2" t="str">
        <f>IF(AND(E328="",'Kurs-Eingabe'!G335=""),"",IF('Kurs-Eingabe'!G335="",E328,'Kurs-Eingabe'!G335))</f>
        <v/>
      </c>
      <c r="F329" s="2" t="str">
        <f>IF(AND(F328="",'Kurs-Eingabe'!H335=""),"",IF('Kurs-Eingabe'!H335="",F328,'Kurs-Eingabe'!H335))</f>
        <v/>
      </c>
      <c r="G329" s="2" t="str">
        <f>IF(AND(G328="",'Kurs-Eingabe'!I335=""),"",IF('Kurs-Eingabe'!I335="",G328,'Kurs-Eingabe'!I335))</f>
        <v/>
      </c>
      <c r="H329" s="2" t="str">
        <f>IF(AND(H328="",'Kurs-Eingabe'!J335=""),"",IF('Kurs-Eingabe'!J335="",H328,'Kurs-Eingabe'!J335))</f>
        <v/>
      </c>
      <c r="I329" s="2" t="str">
        <f>IF(AND(I328="",'Kurs-Eingabe'!K335=""),"",IF('Kurs-Eingabe'!K335="",I328,'Kurs-Eingabe'!K335))</f>
        <v/>
      </c>
      <c r="J329" s="2" t="str">
        <f>IF(AND(J328="",'Kurs-Eingabe'!L335=""),"",IF('Kurs-Eingabe'!L335="",J328,'Kurs-Eingabe'!L335))</f>
        <v/>
      </c>
      <c r="K329" s="2" t="str">
        <f>IF(AND(K328="",'Kurs-Eingabe'!M335=""),"",IF('Kurs-Eingabe'!M335="",K328,'Kurs-Eingabe'!M335))</f>
        <v/>
      </c>
    </row>
    <row r="330" spans="2:11" x14ac:dyDescent="0.2">
      <c r="B330" s="2">
        <f>IF(AND(B329="",'Kurs-Eingabe'!D336=""),"",IF('Kurs-Eingabe'!D336="",B329,'Kurs-Eingabe'!D336))</f>
        <v>185.98</v>
      </c>
      <c r="C330" s="2">
        <f>IF(AND(C329="",'Kurs-Eingabe'!E336=""),"",IF('Kurs-Eingabe'!E336="",C329,'Kurs-Eingabe'!E336))</f>
        <v>70.38</v>
      </c>
      <c r="D330" s="2" t="str">
        <f>IF(AND(D329="",'Kurs-Eingabe'!F336=""),"",IF('Kurs-Eingabe'!F336="",D329,'Kurs-Eingabe'!F336))</f>
        <v/>
      </c>
      <c r="E330" s="2" t="str">
        <f>IF(AND(E329="",'Kurs-Eingabe'!G336=""),"",IF('Kurs-Eingabe'!G336="",E329,'Kurs-Eingabe'!G336))</f>
        <v/>
      </c>
      <c r="F330" s="2" t="str">
        <f>IF(AND(F329="",'Kurs-Eingabe'!H336=""),"",IF('Kurs-Eingabe'!H336="",F329,'Kurs-Eingabe'!H336))</f>
        <v/>
      </c>
      <c r="G330" s="2" t="str">
        <f>IF(AND(G329="",'Kurs-Eingabe'!I336=""),"",IF('Kurs-Eingabe'!I336="",G329,'Kurs-Eingabe'!I336))</f>
        <v/>
      </c>
      <c r="H330" s="2" t="str">
        <f>IF(AND(H329="",'Kurs-Eingabe'!J336=""),"",IF('Kurs-Eingabe'!J336="",H329,'Kurs-Eingabe'!J336))</f>
        <v/>
      </c>
      <c r="I330" s="2" t="str">
        <f>IF(AND(I329="",'Kurs-Eingabe'!K336=""),"",IF('Kurs-Eingabe'!K336="",I329,'Kurs-Eingabe'!K336))</f>
        <v/>
      </c>
      <c r="J330" s="2" t="str">
        <f>IF(AND(J329="",'Kurs-Eingabe'!L336=""),"",IF('Kurs-Eingabe'!L336="",J329,'Kurs-Eingabe'!L336))</f>
        <v/>
      </c>
      <c r="K330" s="2" t="str">
        <f>IF(AND(K329="",'Kurs-Eingabe'!M336=""),"",IF('Kurs-Eingabe'!M336="",K329,'Kurs-Eingabe'!M336))</f>
        <v/>
      </c>
    </row>
    <row r="331" spans="2:11" x14ac:dyDescent="0.2">
      <c r="B331" s="2">
        <f>IF(AND(B330="",'Kurs-Eingabe'!D337=""),"",IF('Kurs-Eingabe'!D337="",B330,'Kurs-Eingabe'!D337))</f>
        <v>185.98</v>
      </c>
      <c r="C331" s="2">
        <f>IF(AND(C330="",'Kurs-Eingabe'!E337=""),"",IF('Kurs-Eingabe'!E337="",C330,'Kurs-Eingabe'!E337))</f>
        <v>70.38</v>
      </c>
      <c r="D331" s="2" t="str">
        <f>IF(AND(D330="",'Kurs-Eingabe'!F337=""),"",IF('Kurs-Eingabe'!F337="",D330,'Kurs-Eingabe'!F337))</f>
        <v/>
      </c>
      <c r="E331" s="2" t="str">
        <f>IF(AND(E330="",'Kurs-Eingabe'!G337=""),"",IF('Kurs-Eingabe'!G337="",E330,'Kurs-Eingabe'!G337))</f>
        <v/>
      </c>
      <c r="F331" s="2" t="str">
        <f>IF(AND(F330="",'Kurs-Eingabe'!H337=""),"",IF('Kurs-Eingabe'!H337="",F330,'Kurs-Eingabe'!H337))</f>
        <v/>
      </c>
      <c r="G331" s="2" t="str">
        <f>IF(AND(G330="",'Kurs-Eingabe'!I337=""),"",IF('Kurs-Eingabe'!I337="",G330,'Kurs-Eingabe'!I337))</f>
        <v/>
      </c>
      <c r="H331" s="2" t="str">
        <f>IF(AND(H330="",'Kurs-Eingabe'!J337=""),"",IF('Kurs-Eingabe'!J337="",H330,'Kurs-Eingabe'!J337))</f>
        <v/>
      </c>
      <c r="I331" s="2" t="str">
        <f>IF(AND(I330="",'Kurs-Eingabe'!K337=""),"",IF('Kurs-Eingabe'!K337="",I330,'Kurs-Eingabe'!K337))</f>
        <v/>
      </c>
      <c r="J331" s="2" t="str">
        <f>IF(AND(J330="",'Kurs-Eingabe'!L337=""),"",IF('Kurs-Eingabe'!L337="",J330,'Kurs-Eingabe'!L337))</f>
        <v/>
      </c>
      <c r="K331" s="2" t="str">
        <f>IF(AND(K330="",'Kurs-Eingabe'!M337=""),"",IF('Kurs-Eingabe'!M337="",K330,'Kurs-Eingabe'!M337))</f>
        <v/>
      </c>
    </row>
    <row r="332" spans="2:11" x14ac:dyDescent="0.2">
      <c r="B332" s="2">
        <f>IF(AND(B331="",'Kurs-Eingabe'!D338=""),"",IF('Kurs-Eingabe'!D338="",B331,'Kurs-Eingabe'!D338))</f>
        <v>185.98</v>
      </c>
      <c r="C332" s="2">
        <f>IF(AND(C331="",'Kurs-Eingabe'!E338=""),"",IF('Kurs-Eingabe'!E338="",C331,'Kurs-Eingabe'!E338))</f>
        <v>70.38</v>
      </c>
      <c r="D332" s="2" t="str">
        <f>IF(AND(D331="",'Kurs-Eingabe'!F338=""),"",IF('Kurs-Eingabe'!F338="",D331,'Kurs-Eingabe'!F338))</f>
        <v/>
      </c>
      <c r="E332" s="2" t="str">
        <f>IF(AND(E331="",'Kurs-Eingabe'!G338=""),"",IF('Kurs-Eingabe'!G338="",E331,'Kurs-Eingabe'!G338))</f>
        <v/>
      </c>
      <c r="F332" s="2" t="str">
        <f>IF(AND(F331="",'Kurs-Eingabe'!H338=""),"",IF('Kurs-Eingabe'!H338="",F331,'Kurs-Eingabe'!H338))</f>
        <v/>
      </c>
      <c r="G332" s="2" t="str">
        <f>IF(AND(G331="",'Kurs-Eingabe'!I338=""),"",IF('Kurs-Eingabe'!I338="",G331,'Kurs-Eingabe'!I338))</f>
        <v/>
      </c>
      <c r="H332" s="2" t="str">
        <f>IF(AND(H331="",'Kurs-Eingabe'!J338=""),"",IF('Kurs-Eingabe'!J338="",H331,'Kurs-Eingabe'!J338))</f>
        <v/>
      </c>
      <c r="I332" s="2" t="str">
        <f>IF(AND(I331="",'Kurs-Eingabe'!K338=""),"",IF('Kurs-Eingabe'!K338="",I331,'Kurs-Eingabe'!K338))</f>
        <v/>
      </c>
      <c r="J332" s="2" t="str">
        <f>IF(AND(J331="",'Kurs-Eingabe'!L338=""),"",IF('Kurs-Eingabe'!L338="",J331,'Kurs-Eingabe'!L338))</f>
        <v/>
      </c>
      <c r="K332" s="2" t="str">
        <f>IF(AND(K331="",'Kurs-Eingabe'!M338=""),"",IF('Kurs-Eingabe'!M338="",K331,'Kurs-Eingabe'!M338))</f>
        <v/>
      </c>
    </row>
    <row r="333" spans="2:11" x14ac:dyDescent="0.2">
      <c r="B333" s="2">
        <f>IF(AND(B332="",'Kurs-Eingabe'!D339=""),"",IF('Kurs-Eingabe'!D339="",B332,'Kurs-Eingabe'!D339))</f>
        <v>185.98</v>
      </c>
      <c r="C333" s="2">
        <f>IF(AND(C332="",'Kurs-Eingabe'!E339=""),"",IF('Kurs-Eingabe'!E339="",C332,'Kurs-Eingabe'!E339))</f>
        <v>70.38</v>
      </c>
      <c r="D333" s="2" t="str">
        <f>IF(AND(D332="",'Kurs-Eingabe'!F339=""),"",IF('Kurs-Eingabe'!F339="",D332,'Kurs-Eingabe'!F339))</f>
        <v/>
      </c>
      <c r="E333" s="2" t="str">
        <f>IF(AND(E332="",'Kurs-Eingabe'!G339=""),"",IF('Kurs-Eingabe'!G339="",E332,'Kurs-Eingabe'!G339))</f>
        <v/>
      </c>
      <c r="F333" s="2" t="str">
        <f>IF(AND(F332="",'Kurs-Eingabe'!H339=""),"",IF('Kurs-Eingabe'!H339="",F332,'Kurs-Eingabe'!H339))</f>
        <v/>
      </c>
      <c r="G333" s="2" t="str">
        <f>IF(AND(G332="",'Kurs-Eingabe'!I339=""),"",IF('Kurs-Eingabe'!I339="",G332,'Kurs-Eingabe'!I339))</f>
        <v/>
      </c>
      <c r="H333" s="2" t="str">
        <f>IF(AND(H332="",'Kurs-Eingabe'!J339=""),"",IF('Kurs-Eingabe'!J339="",H332,'Kurs-Eingabe'!J339))</f>
        <v/>
      </c>
      <c r="I333" s="2" t="str">
        <f>IF(AND(I332="",'Kurs-Eingabe'!K339=""),"",IF('Kurs-Eingabe'!K339="",I332,'Kurs-Eingabe'!K339))</f>
        <v/>
      </c>
      <c r="J333" s="2" t="str">
        <f>IF(AND(J332="",'Kurs-Eingabe'!L339=""),"",IF('Kurs-Eingabe'!L339="",J332,'Kurs-Eingabe'!L339))</f>
        <v/>
      </c>
      <c r="K333" s="2" t="str">
        <f>IF(AND(K332="",'Kurs-Eingabe'!M339=""),"",IF('Kurs-Eingabe'!M339="",K332,'Kurs-Eingabe'!M339))</f>
        <v/>
      </c>
    </row>
    <row r="334" spans="2:11" x14ac:dyDescent="0.2">
      <c r="B334" s="2">
        <f>IF(AND(B333="",'Kurs-Eingabe'!D340=""),"",IF('Kurs-Eingabe'!D340="",B333,'Kurs-Eingabe'!D340))</f>
        <v>185.98</v>
      </c>
      <c r="C334" s="2">
        <f>IF(AND(C333="",'Kurs-Eingabe'!E340=""),"",IF('Kurs-Eingabe'!E340="",C333,'Kurs-Eingabe'!E340))</f>
        <v>70.38</v>
      </c>
      <c r="D334" s="2" t="str">
        <f>IF(AND(D333="",'Kurs-Eingabe'!F340=""),"",IF('Kurs-Eingabe'!F340="",D333,'Kurs-Eingabe'!F340))</f>
        <v/>
      </c>
      <c r="E334" s="2" t="str">
        <f>IF(AND(E333="",'Kurs-Eingabe'!G340=""),"",IF('Kurs-Eingabe'!G340="",E333,'Kurs-Eingabe'!G340))</f>
        <v/>
      </c>
      <c r="F334" s="2" t="str">
        <f>IF(AND(F333="",'Kurs-Eingabe'!H340=""),"",IF('Kurs-Eingabe'!H340="",F333,'Kurs-Eingabe'!H340))</f>
        <v/>
      </c>
      <c r="G334" s="2" t="str">
        <f>IF(AND(G333="",'Kurs-Eingabe'!I340=""),"",IF('Kurs-Eingabe'!I340="",G333,'Kurs-Eingabe'!I340))</f>
        <v/>
      </c>
      <c r="H334" s="2" t="str">
        <f>IF(AND(H333="",'Kurs-Eingabe'!J340=""),"",IF('Kurs-Eingabe'!J340="",H333,'Kurs-Eingabe'!J340))</f>
        <v/>
      </c>
      <c r="I334" s="2" t="str">
        <f>IF(AND(I333="",'Kurs-Eingabe'!K340=""),"",IF('Kurs-Eingabe'!K340="",I333,'Kurs-Eingabe'!K340))</f>
        <v/>
      </c>
      <c r="J334" s="2" t="str">
        <f>IF(AND(J333="",'Kurs-Eingabe'!L340=""),"",IF('Kurs-Eingabe'!L340="",J333,'Kurs-Eingabe'!L340))</f>
        <v/>
      </c>
      <c r="K334" s="2" t="str">
        <f>IF(AND(K333="",'Kurs-Eingabe'!M340=""),"",IF('Kurs-Eingabe'!M340="",K333,'Kurs-Eingabe'!M340))</f>
        <v/>
      </c>
    </row>
    <row r="335" spans="2:11" x14ac:dyDescent="0.2">
      <c r="B335" s="2">
        <f>IF(AND(B334="",'Kurs-Eingabe'!D341=""),"",IF('Kurs-Eingabe'!D341="",B334,'Kurs-Eingabe'!D341))</f>
        <v>185.98</v>
      </c>
      <c r="C335" s="2">
        <f>IF(AND(C334="",'Kurs-Eingabe'!E341=""),"",IF('Kurs-Eingabe'!E341="",C334,'Kurs-Eingabe'!E341))</f>
        <v>70.38</v>
      </c>
      <c r="D335" s="2" t="str">
        <f>IF(AND(D334="",'Kurs-Eingabe'!F341=""),"",IF('Kurs-Eingabe'!F341="",D334,'Kurs-Eingabe'!F341))</f>
        <v/>
      </c>
      <c r="E335" s="2" t="str">
        <f>IF(AND(E334="",'Kurs-Eingabe'!G341=""),"",IF('Kurs-Eingabe'!G341="",E334,'Kurs-Eingabe'!G341))</f>
        <v/>
      </c>
      <c r="F335" s="2" t="str">
        <f>IF(AND(F334="",'Kurs-Eingabe'!H341=""),"",IF('Kurs-Eingabe'!H341="",F334,'Kurs-Eingabe'!H341))</f>
        <v/>
      </c>
      <c r="G335" s="2" t="str">
        <f>IF(AND(G334="",'Kurs-Eingabe'!I341=""),"",IF('Kurs-Eingabe'!I341="",G334,'Kurs-Eingabe'!I341))</f>
        <v/>
      </c>
      <c r="H335" s="2" t="str">
        <f>IF(AND(H334="",'Kurs-Eingabe'!J341=""),"",IF('Kurs-Eingabe'!J341="",H334,'Kurs-Eingabe'!J341))</f>
        <v/>
      </c>
      <c r="I335" s="2" t="str">
        <f>IF(AND(I334="",'Kurs-Eingabe'!K341=""),"",IF('Kurs-Eingabe'!K341="",I334,'Kurs-Eingabe'!K341))</f>
        <v/>
      </c>
      <c r="J335" s="2" t="str">
        <f>IF(AND(J334="",'Kurs-Eingabe'!L341=""),"",IF('Kurs-Eingabe'!L341="",J334,'Kurs-Eingabe'!L341))</f>
        <v/>
      </c>
      <c r="K335" s="2" t="str">
        <f>IF(AND(K334="",'Kurs-Eingabe'!M341=""),"",IF('Kurs-Eingabe'!M341="",K334,'Kurs-Eingabe'!M341))</f>
        <v/>
      </c>
    </row>
    <row r="336" spans="2:11" x14ac:dyDescent="0.2">
      <c r="B336" s="2">
        <f>IF(AND(B335="",'Kurs-Eingabe'!D342=""),"",IF('Kurs-Eingabe'!D342="",B335,'Kurs-Eingabe'!D342))</f>
        <v>185.98</v>
      </c>
      <c r="C336" s="2">
        <f>IF(AND(C335="",'Kurs-Eingabe'!E342=""),"",IF('Kurs-Eingabe'!E342="",C335,'Kurs-Eingabe'!E342))</f>
        <v>70.38</v>
      </c>
      <c r="D336" s="2" t="str">
        <f>IF(AND(D335="",'Kurs-Eingabe'!F342=""),"",IF('Kurs-Eingabe'!F342="",D335,'Kurs-Eingabe'!F342))</f>
        <v/>
      </c>
      <c r="E336" s="2" t="str">
        <f>IF(AND(E335="",'Kurs-Eingabe'!G342=""),"",IF('Kurs-Eingabe'!G342="",E335,'Kurs-Eingabe'!G342))</f>
        <v/>
      </c>
      <c r="F336" s="2" t="str">
        <f>IF(AND(F335="",'Kurs-Eingabe'!H342=""),"",IF('Kurs-Eingabe'!H342="",F335,'Kurs-Eingabe'!H342))</f>
        <v/>
      </c>
      <c r="G336" s="2" t="str">
        <f>IF(AND(G335="",'Kurs-Eingabe'!I342=""),"",IF('Kurs-Eingabe'!I342="",G335,'Kurs-Eingabe'!I342))</f>
        <v/>
      </c>
      <c r="H336" s="2" t="str">
        <f>IF(AND(H335="",'Kurs-Eingabe'!J342=""),"",IF('Kurs-Eingabe'!J342="",H335,'Kurs-Eingabe'!J342))</f>
        <v/>
      </c>
      <c r="I336" s="2" t="str">
        <f>IF(AND(I335="",'Kurs-Eingabe'!K342=""),"",IF('Kurs-Eingabe'!K342="",I335,'Kurs-Eingabe'!K342))</f>
        <v/>
      </c>
      <c r="J336" s="2" t="str">
        <f>IF(AND(J335="",'Kurs-Eingabe'!L342=""),"",IF('Kurs-Eingabe'!L342="",J335,'Kurs-Eingabe'!L342))</f>
        <v/>
      </c>
      <c r="K336" s="2" t="str">
        <f>IF(AND(K335="",'Kurs-Eingabe'!M342=""),"",IF('Kurs-Eingabe'!M342="",K335,'Kurs-Eingabe'!M342))</f>
        <v/>
      </c>
    </row>
    <row r="337" spans="2:11" x14ac:dyDescent="0.2">
      <c r="B337" s="2">
        <f>IF(AND(B336="",'Kurs-Eingabe'!D343=""),"",IF('Kurs-Eingabe'!D343="",B336,'Kurs-Eingabe'!D343))</f>
        <v>185.98</v>
      </c>
      <c r="C337" s="2">
        <f>IF(AND(C336="",'Kurs-Eingabe'!E343=""),"",IF('Kurs-Eingabe'!E343="",C336,'Kurs-Eingabe'!E343))</f>
        <v>70.38</v>
      </c>
      <c r="D337" s="2" t="str">
        <f>IF(AND(D336="",'Kurs-Eingabe'!F343=""),"",IF('Kurs-Eingabe'!F343="",D336,'Kurs-Eingabe'!F343))</f>
        <v/>
      </c>
      <c r="E337" s="2" t="str">
        <f>IF(AND(E336="",'Kurs-Eingabe'!G343=""),"",IF('Kurs-Eingabe'!G343="",E336,'Kurs-Eingabe'!G343))</f>
        <v/>
      </c>
      <c r="F337" s="2" t="str">
        <f>IF(AND(F336="",'Kurs-Eingabe'!H343=""),"",IF('Kurs-Eingabe'!H343="",F336,'Kurs-Eingabe'!H343))</f>
        <v/>
      </c>
      <c r="G337" s="2" t="str">
        <f>IF(AND(G336="",'Kurs-Eingabe'!I343=""),"",IF('Kurs-Eingabe'!I343="",G336,'Kurs-Eingabe'!I343))</f>
        <v/>
      </c>
      <c r="H337" s="2" t="str">
        <f>IF(AND(H336="",'Kurs-Eingabe'!J343=""),"",IF('Kurs-Eingabe'!J343="",H336,'Kurs-Eingabe'!J343))</f>
        <v/>
      </c>
      <c r="I337" s="2" t="str">
        <f>IF(AND(I336="",'Kurs-Eingabe'!K343=""),"",IF('Kurs-Eingabe'!K343="",I336,'Kurs-Eingabe'!K343))</f>
        <v/>
      </c>
      <c r="J337" s="2" t="str">
        <f>IF(AND(J336="",'Kurs-Eingabe'!L343=""),"",IF('Kurs-Eingabe'!L343="",J336,'Kurs-Eingabe'!L343))</f>
        <v/>
      </c>
      <c r="K337" s="2" t="str">
        <f>IF(AND(K336="",'Kurs-Eingabe'!M343=""),"",IF('Kurs-Eingabe'!M343="",K336,'Kurs-Eingabe'!M343))</f>
        <v/>
      </c>
    </row>
    <row r="338" spans="2:11" x14ac:dyDescent="0.2">
      <c r="B338" s="2">
        <f>IF(AND(B337="",'Kurs-Eingabe'!D344=""),"",IF('Kurs-Eingabe'!D344="",B337,'Kurs-Eingabe'!D344))</f>
        <v>185.98</v>
      </c>
      <c r="C338" s="2">
        <f>IF(AND(C337="",'Kurs-Eingabe'!E344=""),"",IF('Kurs-Eingabe'!E344="",C337,'Kurs-Eingabe'!E344))</f>
        <v>70.38</v>
      </c>
      <c r="D338" s="2" t="str">
        <f>IF(AND(D337="",'Kurs-Eingabe'!F344=""),"",IF('Kurs-Eingabe'!F344="",D337,'Kurs-Eingabe'!F344))</f>
        <v/>
      </c>
      <c r="E338" s="2" t="str">
        <f>IF(AND(E337="",'Kurs-Eingabe'!G344=""),"",IF('Kurs-Eingabe'!G344="",E337,'Kurs-Eingabe'!G344))</f>
        <v/>
      </c>
      <c r="F338" s="2" t="str">
        <f>IF(AND(F337="",'Kurs-Eingabe'!H344=""),"",IF('Kurs-Eingabe'!H344="",F337,'Kurs-Eingabe'!H344))</f>
        <v/>
      </c>
      <c r="G338" s="2" t="str">
        <f>IF(AND(G337="",'Kurs-Eingabe'!I344=""),"",IF('Kurs-Eingabe'!I344="",G337,'Kurs-Eingabe'!I344))</f>
        <v/>
      </c>
      <c r="H338" s="2" t="str">
        <f>IF(AND(H337="",'Kurs-Eingabe'!J344=""),"",IF('Kurs-Eingabe'!J344="",H337,'Kurs-Eingabe'!J344))</f>
        <v/>
      </c>
      <c r="I338" s="2" t="str">
        <f>IF(AND(I337="",'Kurs-Eingabe'!K344=""),"",IF('Kurs-Eingabe'!K344="",I337,'Kurs-Eingabe'!K344))</f>
        <v/>
      </c>
      <c r="J338" s="2" t="str">
        <f>IF(AND(J337="",'Kurs-Eingabe'!L344=""),"",IF('Kurs-Eingabe'!L344="",J337,'Kurs-Eingabe'!L344))</f>
        <v/>
      </c>
      <c r="K338" s="2" t="str">
        <f>IF(AND(K337="",'Kurs-Eingabe'!M344=""),"",IF('Kurs-Eingabe'!M344="",K337,'Kurs-Eingabe'!M344))</f>
        <v/>
      </c>
    </row>
    <row r="339" spans="2:11" x14ac:dyDescent="0.2">
      <c r="B339" s="2">
        <f>IF(AND(B338="",'Kurs-Eingabe'!D345=""),"",IF('Kurs-Eingabe'!D345="",B338,'Kurs-Eingabe'!D345))</f>
        <v>185.98</v>
      </c>
      <c r="C339" s="2">
        <f>IF(AND(C338="",'Kurs-Eingabe'!E345=""),"",IF('Kurs-Eingabe'!E345="",C338,'Kurs-Eingabe'!E345))</f>
        <v>70.38</v>
      </c>
      <c r="D339" s="2" t="str">
        <f>IF(AND(D338="",'Kurs-Eingabe'!F345=""),"",IF('Kurs-Eingabe'!F345="",D338,'Kurs-Eingabe'!F345))</f>
        <v/>
      </c>
      <c r="E339" s="2" t="str">
        <f>IF(AND(E338="",'Kurs-Eingabe'!G345=""),"",IF('Kurs-Eingabe'!G345="",E338,'Kurs-Eingabe'!G345))</f>
        <v/>
      </c>
      <c r="F339" s="2" t="str">
        <f>IF(AND(F338="",'Kurs-Eingabe'!H345=""),"",IF('Kurs-Eingabe'!H345="",F338,'Kurs-Eingabe'!H345))</f>
        <v/>
      </c>
      <c r="G339" s="2" t="str">
        <f>IF(AND(G338="",'Kurs-Eingabe'!I345=""),"",IF('Kurs-Eingabe'!I345="",G338,'Kurs-Eingabe'!I345))</f>
        <v/>
      </c>
      <c r="H339" s="2" t="str">
        <f>IF(AND(H338="",'Kurs-Eingabe'!J345=""),"",IF('Kurs-Eingabe'!J345="",H338,'Kurs-Eingabe'!J345))</f>
        <v/>
      </c>
      <c r="I339" s="2" t="str">
        <f>IF(AND(I338="",'Kurs-Eingabe'!K345=""),"",IF('Kurs-Eingabe'!K345="",I338,'Kurs-Eingabe'!K345))</f>
        <v/>
      </c>
      <c r="J339" s="2" t="str">
        <f>IF(AND(J338="",'Kurs-Eingabe'!L345=""),"",IF('Kurs-Eingabe'!L345="",J338,'Kurs-Eingabe'!L345))</f>
        <v/>
      </c>
      <c r="K339" s="2" t="str">
        <f>IF(AND(K338="",'Kurs-Eingabe'!M345=""),"",IF('Kurs-Eingabe'!M345="",K338,'Kurs-Eingabe'!M345))</f>
        <v/>
      </c>
    </row>
    <row r="340" spans="2:11" x14ac:dyDescent="0.2">
      <c r="B340" s="2">
        <f>IF(AND(B339="",'Kurs-Eingabe'!D346=""),"",IF('Kurs-Eingabe'!D346="",B339,'Kurs-Eingabe'!D346))</f>
        <v>185.98</v>
      </c>
      <c r="C340" s="2">
        <f>IF(AND(C339="",'Kurs-Eingabe'!E346=""),"",IF('Kurs-Eingabe'!E346="",C339,'Kurs-Eingabe'!E346))</f>
        <v>70.38</v>
      </c>
      <c r="D340" s="2" t="str">
        <f>IF(AND(D339="",'Kurs-Eingabe'!F346=""),"",IF('Kurs-Eingabe'!F346="",D339,'Kurs-Eingabe'!F346))</f>
        <v/>
      </c>
      <c r="E340" s="2" t="str">
        <f>IF(AND(E339="",'Kurs-Eingabe'!G346=""),"",IF('Kurs-Eingabe'!G346="",E339,'Kurs-Eingabe'!G346))</f>
        <v/>
      </c>
      <c r="F340" s="2" t="str">
        <f>IF(AND(F339="",'Kurs-Eingabe'!H346=""),"",IF('Kurs-Eingabe'!H346="",F339,'Kurs-Eingabe'!H346))</f>
        <v/>
      </c>
      <c r="G340" s="2" t="str">
        <f>IF(AND(G339="",'Kurs-Eingabe'!I346=""),"",IF('Kurs-Eingabe'!I346="",G339,'Kurs-Eingabe'!I346))</f>
        <v/>
      </c>
      <c r="H340" s="2" t="str">
        <f>IF(AND(H339="",'Kurs-Eingabe'!J346=""),"",IF('Kurs-Eingabe'!J346="",H339,'Kurs-Eingabe'!J346))</f>
        <v/>
      </c>
      <c r="I340" s="2" t="str">
        <f>IF(AND(I339="",'Kurs-Eingabe'!K346=""),"",IF('Kurs-Eingabe'!K346="",I339,'Kurs-Eingabe'!K346))</f>
        <v/>
      </c>
      <c r="J340" s="2" t="str">
        <f>IF(AND(J339="",'Kurs-Eingabe'!L346=""),"",IF('Kurs-Eingabe'!L346="",J339,'Kurs-Eingabe'!L346))</f>
        <v/>
      </c>
      <c r="K340" s="2" t="str">
        <f>IF(AND(K339="",'Kurs-Eingabe'!M346=""),"",IF('Kurs-Eingabe'!M346="",K339,'Kurs-Eingabe'!M346))</f>
        <v/>
      </c>
    </row>
    <row r="341" spans="2:11" x14ac:dyDescent="0.2">
      <c r="B341" s="2">
        <f>IF(AND(B340="",'Kurs-Eingabe'!D347=""),"",IF('Kurs-Eingabe'!D347="",B340,'Kurs-Eingabe'!D347))</f>
        <v>185.98</v>
      </c>
      <c r="C341" s="2">
        <f>IF(AND(C340="",'Kurs-Eingabe'!E347=""),"",IF('Kurs-Eingabe'!E347="",C340,'Kurs-Eingabe'!E347))</f>
        <v>70.38</v>
      </c>
      <c r="D341" s="2" t="str">
        <f>IF(AND(D340="",'Kurs-Eingabe'!F347=""),"",IF('Kurs-Eingabe'!F347="",D340,'Kurs-Eingabe'!F347))</f>
        <v/>
      </c>
      <c r="E341" s="2" t="str">
        <f>IF(AND(E340="",'Kurs-Eingabe'!G347=""),"",IF('Kurs-Eingabe'!G347="",E340,'Kurs-Eingabe'!G347))</f>
        <v/>
      </c>
      <c r="F341" s="2" t="str">
        <f>IF(AND(F340="",'Kurs-Eingabe'!H347=""),"",IF('Kurs-Eingabe'!H347="",F340,'Kurs-Eingabe'!H347))</f>
        <v/>
      </c>
      <c r="G341" s="2" t="str">
        <f>IF(AND(G340="",'Kurs-Eingabe'!I347=""),"",IF('Kurs-Eingabe'!I347="",G340,'Kurs-Eingabe'!I347))</f>
        <v/>
      </c>
      <c r="H341" s="2" t="str">
        <f>IF(AND(H340="",'Kurs-Eingabe'!J347=""),"",IF('Kurs-Eingabe'!J347="",H340,'Kurs-Eingabe'!J347))</f>
        <v/>
      </c>
      <c r="I341" s="2" t="str">
        <f>IF(AND(I340="",'Kurs-Eingabe'!K347=""),"",IF('Kurs-Eingabe'!K347="",I340,'Kurs-Eingabe'!K347))</f>
        <v/>
      </c>
      <c r="J341" s="2" t="str">
        <f>IF(AND(J340="",'Kurs-Eingabe'!L347=""),"",IF('Kurs-Eingabe'!L347="",J340,'Kurs-Eingabe'!L347))</f>
        <v/>
      </c>
      <c r="K341" s="2" t="str">
        <f>IF(AND(K340="",'Kurs-Eingabe'!M347=""),"",IF('Kurs-Eingabe'!M347="",K340,'Kurs-Eingabe'!M347))</f>
        <v/>
      </c>
    </row>
    <row r="342" spans="2:11" x14ac:dyDescent="0.2">
      <c r="B342" s="2">
        <f>IF(AND(B341="",'Kurs-Eingabe'!D348=""),"",IF('Kurs-Eingabe'!D348="",B341,'Kurs-Eingabe'!D348))</f>
        <v>185.98</v>
      </c>
      <c r="C342" s="2">
        <f>IF(AND(C341="",'Kurs-Eingabe'!E348=""),"",IF('Kurs-Eingabe'!E348="",C341,'Kurs-Eingabe'!E348))</f>
        <v>70.38</v>
      </c>
      <c r="D342" s="2" t="str">
        <f>IF(AND(D341="",'Kurs-Eingabe'!F348=""),"",IF('Kurs-Eingabe'!F348="",D341,'Kurs-Eingabe'!F348))</f>
        <v/>
      </c>
      <c r="E342" s="2" t="str">
        <f>IF(AND(E341="",'Kurs-Eingabe'!G348=""),"",IF('Kurs-Eingabe'!G348="",E341,'Kurs-Eingabe'!G348))</f>
        <v/>
      </c>
      <c r="F342" s="2" t="str">
        <f>IF(AND(F341="",'Kurs-Eingabe'!H348=""),"",IF('Kurs-Eingabe'!H348="",F341,'Kurs-Eingabe'!H348))</f>
        <v/>
      </c>
      <c r="G342" s="2" t="str">
        <f>IF(AND(G341="",'Kurs-Eingabe'!I348=""),"",IF('Kurs-Eingabe'!I348="",G341,'Kurs-Eingabe'!I348))</f>
        <v/>
      </c>
      <c r="H342" s="2" t="str">
        <f>IF(AND(H341="",'Kurs-Eingabe'!J348=""),"",IF('Kurs-Eingabe'!J348="",H341,'Kurs-Eingabe'!J348))</f>
        <v/>
      </c>
      <c r="I342" s="2" t="str">
        <f>IF(AND(I341="",'Kurs-Eingabe'!K348=""),"",IF('Kurs-Eingabe'!K348="",I341,'Kurs-Eingabe'!K348))</f>
        <v/>
      </c>
      <c r="J342" s="2" t="str">
        <f>IF(AND(J341="",'Kurs-Eingabe'!L348=""),"",IF('Kurs-Eingabe'!L348="",J341,'Kurs-Eingabe'!L348))</f>
        <v/>
      </c>
      <c r="K342" s="2" t="str">
        <f>IF(AND(K341="",'Kurs-Eingabe'!M348=""),"",IF('Kurs-Eingabe'!M348="",K341,'Kurs-Eingabe'!M348))</f>
        <v/>
      </c>
    </row>
    <row r="343" spans="2:11" x14ac:dyDescent="0.2">
      <c r="B343" s="2">
        <f>IF(AND(B342="",'Kurs-Eingabe'!D349=""),"",IF('Kurs-Eingabe'!D349="",B342,'Kurs-Eingabe'!D349))</f>
        <v>185.98</v>
      </c>
      <c r="C343" s="2">
        <f>IF(AND(C342="",'Kurs-Eingabe'!E349=""),"",IF('Kurs-Eingabe'!E349="",C342,'Kurs-Eingabe'!E349))</f>
        <v>70.38</v>
      </c>
      <c r="D343" s="2" t="str">
        <f>IF(AND(D342="",'Kurs-Eingabe'!F349=""),"",IF('Kurs-Eingabe'!F349="",D342,'Kurs-Eingabe'!F349))</f>
        <v/>
      </c>
      <c r="E343" s="2" t="str">
        <f>IF(AND(E342="",'Kurs-Eingabe'!G349=""),"",IF('Kurs-Eingabe'!G349="",E342,'Kurs-Eingabe'!G349))</f>
        <v/>
      </c>
      <c r="F343" s="2" t="str">
        <f>IF(AND(F342="",'Kurs-Eingabe'!H349=""),"",IF('Kurs-Eingabe'!H349="",F342,'Kurs-Eingabe'!H349))</f>
        <v/>
      </c>
      <c r="G343" s="2" t="str">
        <f>IF(AND(G342="",'Kurs-Eingabe'!I349=""),"",IF('Kurs-Eingabe'!I349="",G342,'Kurs-Eingabe'!I349))</f>
        <v/>
      </c>
      <c r="H343" s="2" t="str">
        <f>IF(AND(H342="",'Kurs-Eingabe'!J349=""),"",IF('Kurs-Eingabe'!J349="",H342,'Kurs-Eingabe'!J349))</f>
        <v/>
      </c>
      <c r="I343" s="2" t="str">
        <f>IF(AND(I342="",'Kurs-Eingabe'!K349=""),"",IF('Kurs-Eingabe'!K349="",I342,'Kurs-Eingabe'!K349))</f>
        <v/>
      </c>
      <c r="J343" s="2" t="str">
        <f>IF(AND(J342="",'Kurs-Eingabe'!L349=""),"",IF('Kurs-Eingabe'!L349="",J342,'Kurs-Eingabe'!L349))</f>
        <v/>
      </c>
      <c r="K343" s="2" t="str">
        <f>IF(AND(K342="",'Kurs-Eingabe'!M349=""),"",IF('Kurs-Eingabe'!M349="",K342,'Kurs-Eingabe'!M349))</f>
        <v/>
      </c>
    </row>
    <row r="344" spans="2:11" x14ac:dyDescent="0.2">
      <c r="B344" s="2">
        <f>IF(AND(B343="",'Kurs-Eingabe'!D350=""),"",IF('Kurs-Eingabe'!D350="",B343,'Kurs-Eingabe'!D350))</f>
        <v>185.98</v>
      </c>
      <c r="C344" s="2">
        <f>IF(AND(C343="",'Kurs-Eingabe'!E350=""),"",IF('Kurs-Eingabe'!E350="",C343,'Kurs-Eingabe'!E350))</f>
        <v>70.38</v>
      </c>
      <c r="D344" s="2" t="str">
        <f>IF(AND(D343="",'Kurs-Eingabe'!F350=""),"",IF('Kurs-Eingabe'!F350="",D343,'Kurs-Eingabe'!F350))</f>
        <v/>
      </c>
      <c r="E344" s="2" t="str">
        <f>IF(AND(E343="",'Kurs-Eingabe'!G350=""),"",IF('Kurs-Eingabe'!G350="",E343,'Kurs-Eingabe'!G350))</f>
        <v/>
      </c>
      <c r="F344" s="2" t="str">
        <f>IF(AND(F343="",'Kurs-Eingabe'!H350=""),"",IF('Kurs-Eingabe'!H350="",F343,'Kurs-Eingabe'!H350))</f>
        <v/>
      </c>
      <c r="G344" s="2" t="str">
        <f>IF(AND(G343="",'Kurs-Eingabe'!I350=""),"",IF('Kurs-Eingabe'!I350="",G343,'Kurs-Eingabe'!I350))</f>
        <v/>
      </c>
      <c r="H344" s="2" t="str">
        <f>IF(AND(H343="",'Kurs-Eingabe'!J350=""),"",IF('Kurs-Eingabe'!J350="",H343,'Kurs-Eingabe'!J350))</f>
        <v/>
      </c>
      <c r="I344" s="2" t="str">
        <f>IF(AND(I343="",'Kurs-Eingabe'!K350=""),"",IF('Kurs-Eingabe'!K350="",I343,'Kurs-Eingabe'!K350))</f>
        <v/>
      </c>
      <c r="J344" s="2" t="str">
        <f>IF(AND(J343="",'Kurs-Eingabe'!L350=""),"",IF('Kurs-Eingabe'!L350="",J343,'Kurs-Eingabe'!L350))</f>
        <v/>
      </c>
      <c r="K344" s="2" t="str">
        <f>IF(AND(K343="",'Kurs-Eingabe'!M350=""),"",IF('Kurs-Eingabe'!M350="",K343,'Kurs-Eingabe'!M350))</f>
        <v/>
      </c>
    </row>
    <row r="345" spans="2:11" x14ac:dyDescent="0.2">
      <c r="B345" s="2">
        <f>IF(AND(B344="",'Kurs-Eingabe'!D351=""),"",IF('Kurs-Eingabe'!D351="",B344,'Kurs-Eingabe'!D351))</f>
        <v>185.98</v>
      </c>
      <c r="C345" s="2">
        <f>IF(AND(C344="",'Kurs-Eingabe'!E351=""),"",IF('Kurs-Eingabe'!E351="",C344,'Kurs-Eingabe'!E351))</f>
        <v>70.38</v>
      </c>
      <c r="D345" s="2" t="str">
        <f>IF(AND(D344="",'Kurs-Eingabe'!F351=""),"",IF('Kurs-Eingabe'!F351="",D344,'Kurs-Eingabe'!F351))</f>
        <v/>
      </c>
      <c r="E345" s="2" t="str">
        <f>IF(AND(E344="",'Kurs-Eingabe'!G351=""),"",IF('Kurs-Eingabe'!G351="",E344,'Kurs-Eingabe'!G351))</f>
        <v/>
      </c>
      <c r="F345" s="2" t="str">
        <f>IF(AND(F344="",'Kurs-Eingabe'!H351=""),"",IF('Kurs-Eingabe'!H351="",F344,'Kurs-Eingabe'!H351))</f>
        <v/>
      </c>
      <c r="G345" s="2" t="str">
        <f>IF(AND(G344="",'Kurs-Eingabe'!I351=""),"",IF('Kurs-Eingabe'!I351="",G344,'Kurs-Eingabe'!I351))</f>
        <v/>
      </c>
      <c r="H345" s="2" t="str">
        <f>IF(AND(H344="",'Kurs-Eingabe'!J351=""),"",IF('Kurs-Eingabe'!J351="",H344,'Kurs-Eingabe'!J351))</f>
        <v/>
      </c>
      <c r="I345" s="2" t="str">
        <f>IF(AND(I344="",'Kurs-Eingabe'!K351=""),"",IF('Kurs-Eingabe'!K351="",I344,'Kurs-Eingabe'!K351))</f>
        <v/>
      </c>
      <c r="J345" s="2" t="str">
        <f>IF(AND(J344="",'Kurs-Eingabe'!L351=""),"",IF('Kurs-Eingabe'!L351="",J344,'Kurs-Eingabe'!L351))</f>
        <v/>
      </c>
      <c r="K345" s="2" t="str">
        <f>IF(AND(K344="",'Kurs-Eingabe'!M351=""),"",IF('Kurs-Eingabe'!M351="",K344,'Kurs-Eingabe'!M351))</f>
        <v/>
      </c>
    </row>
    <row r="346" spans="2:11" x14ac:dyDescent="0.2">
      <c r="B346" s="2">
        <f>IF(AND(B345="",'Kurs-Eingabe'!D352=""),"",IF('Kurs-Eingabe'!D352="",B345,'Kurs-Eingabe'!D352))</f>
        <v>185.98</v>
      </c>
      <c r="C346" s="2">
        <f>IF(AND(C345="",'Kurs-Eingabe'!E352=""),"",IF('Kurs-Eingabe'!E352="",C345,'Kurs-Eingabe'!E352))</f>
        <v>70.38</v>
      </c>
      <c r="D346" s="2" t="str">
        <f>IF(AND(D345="",'Kurs-Eingabe'!F352=""),"",IF('Kurs-Eingabe'!F352="",D345,'Kurs-Eingabe'!F352))</f>
        <v/>
      </c>
      <c r="E346" s="2" t="str">
        <f>IF(AND(E345="",'Kurs-Eingabe'!G352=""),"",IF('Kurs-Eingabe'!G352="",E345,'Kurs-Eingabe'!G352))</f>
        <v/>
      </c>
      <c r="F346" s="2" t="str">
        <f>IF(AND(F345="",'Kurs-Eingabe'!H352=""),"",IF('Kurs-Eingabe'!H352="",F345,'Kurs-Eingabe'!H352))</f>
        <v/>
      </c>
      <c r="G346" s="2" t="str">
        <f>IF(AND(G345="",'Kurs-Eingabe'!I352=""),"",IF('Kurs-Eingabe'!I352="",G345,'Kurs-Eingabe'!I352))</f>
        <v/>
      </c>
      <c r="H346" s="2" t="str">
        <f>IF(AND(H345="",'Kurs-Eingabe'!J352=""),"",IF('Kurs-Eingabe'!J352="",H345,'Kurs-Eingabe'!J352))</f>
        <v/>
      </c>
      <c r="I346" s="2" t="str">
        <f>IF(AND(I345="",'Kurs-Eingabe'!K352=""),"",IF('Kurs-Eingabe'!K352="",I345,'Kurs-Eingabe'!K352))</f>
        <v/>
      </c>
      <c r="J346" s="2" t="str">
        <f>IF(AND(J345="",'Kurs-Eingabe'!L352=""),"",IF('Kurs-Eingabe'!L352="",J345,'Kurs-Eingabe'!L352))</f>
        <v/>
      </c>
      <c r="K346" s="2" t="str">
        <f>IF(AND(K345="",'Kurs-Eingabe'!M352=""),"",IF('Kurs-Eingabe'!M352="",K345,'Kurs-Eingabe'!M352))</f>
        <v/>
      </c>
    </row>
    <row r="347" spans="2:11" x14ac:dyDescent="0.2">
      <c r="B347" s="2">
        <f>IF(AND(B346="",'Kurs-Eingabe'!D353=""),"",IF('Kurs-Eingabe'!D353="",B346,'Kurs-Eingabe'!D353))</f>
        <v>185.98</v>
      </c>
      <c r="C347" s="2">
        <f>IF(AND(C346="",'Kurs-Eingabe'!E353=""),"",IF('Kurs-Eingabe'!E353="",C346,'Kurs-Eingabe'!E353))</f>
        <v>70.38</v>
      </c>
      <c r="D347" s="2" t="str">
        <f>IF(AND(D346="",'Kurs-Eingabe'!F353=""),"",IF('Kurs-Eingabe'!F353="",D346,'Kurs-Eingabe'!F353))</f>
        <v/>
      </c>
      <c r="E347" s="2" t="str">
        <f>IF(AND(E346="",'Kurs-Eingabe'!G353=""),"",IF('Kurs-Eingabe'!G353="",E346,'Kurs-Eingabe'!G353))</f>
        <v/>
      </c>
      <c r="F347" s="2" t="str">
        <f>IF(AND(F346="",'Kurs-Eingabe'!H353=""),"",IF('Kurs-Eingabe'!H353="",F346,'Kurs-Eingabe'!H353))</f>
        <v/>
      </c>
      <c r="G347" s="2" t="str">
        <f>IF(AND(G346="",'Kurs-Eingabe'!I353=""),"",IF('Kurs-Eingabe'!I353="",G346,'Kurs-Eingabe'!I353))</f>
        <v/>
      </c>
      <c r="H347" s="2" t="str">
        <f>IF(AND(H346="",'Kurs-Eingabe'!J353=""),"",IF('Kurs-Eingabe'!J353="",H346,'Kurs-Eingabe'!J353))</f>
        <v/>
      </c>
      <c r="I347" s="2" t="str">
        <f>IF(AND(I346="",'Kurs-Eingabe'!K353=""),"",IF('Kurs-Eingabe'!K353="",I346,'Kurs-Eingabe'!K353))</f>
        <v/>
      </c>
      <c r="J347" s="2" t="str">
        <f>IF(AND(J346="",'Kurs-Eingabe'!L353=""),"",IF('Kurs-Eingabe'!L353="",J346,'Kurs-Eingabe'!L353))</f>
        <v/>
      </c>
      <c r="K347" s="2" t="str">
        <f>IF(AND(K346="",'Kurs-Eingabe'!M353=""),"",IF('Kurs-Eingabe'!M353="",K346,'Kurs-Eingabe'!M353))</f>
        <v/>
      </c>
    </row>
    <row r="348" spans="2:11" x14ac:dyDescent="0.2">
      <c r="B348" s="2">
        <f>IF(AND(B347="",'Kurs-Eingabe'!D354=""),"",IF('Kurs-Eingabe'!D354="",B347,'Kurs-Eingabe'!D354))</f>
        <v>185.98</v>
      </c>
      <c r="C348" s="2">
        <f>IF(AND(C347="",'Kurs-Eingabe'!E354=""),"",IF('Kurs-Eingabe'!E354="",C347,'Kurs-Eingabe'!E354))</f>
        <v>70.38</v>
      </c>
      <c r="D348" s="2" t="str">
        <f>IF(AND(D347="",'Kurs-Eingabe'!F354=""),"",IF('Kurs-Eingabe'!F354="",D347,'Kurs-Eingabe'!F354))</f>
        <v/>
      </c>
      <c r="E348" s="2" t="str">
        <f>IF(AND(E347="",'Kurs-Eingabe'!G354=""),"",IF('Kurs-Eingabe'!G354="",E347,'Kurs-Eingabe'!G354))</f>
        <v/>
      </c>
      <c r="F348" s="2" t="str">
        <f>IF(AND(F347="",'Kurs-Eingabe'!H354=""),"",IF('Kurs-Eingabe'!H354="",F347,'Kurs-Eingabe'!H354))</f>
        <v/>
      </c>
      <c r="G348" s="2" t="str">
        <f>IF(AND(G347="",'Kurs-Eingabe'!I354=""),"",IF('Kurs-Eingabe'!I354="",G347,'Kurs-Eingabe'!I354))</f>
        <v/>
      </c>
      <c r="H348" s="2" t="str">
        <f>IF(AND(H347="",'Kurs-Eingabe'!J354=""),"",IF('Kurs-Eingabe'!J354="",H347,'Kurs-Eingabe'!J354))</f>
        <v/>
      </c>
      <c r="I348" s="2" t="str">
        <f>IF(AND(I347="",'Kurs-Eingabe'!K354=""),"",IF('Kurs-Eingabe'!K354="",I347,'Kurs-Eingabe'!K354))</f>
        <v/>
      </c>
      <c r="J348" s="2" t="str">
        <f>IF(AND(J347="",'Kurs-Eingabe'!L354=""),"",IF('Kurs-Eingabe'!L354="",J347,'Kurs-Eingabe'!L354))</f>
        <v/>
      </c>
      <c r="K348" s="2" t="str">
        <f>IF(AND(K347="",'Kurs-Eingabe'!M354=""),"",IF('Kurs-Eingabe'!M354="",K347,'Kurs-Eingabe'!M354))</f>
        <v/>
      </c>
    </row>
    <row r="349" spans="2:11" x14ac:dyDescent="0.2">
      <c r="B349" s="2">
        <f>IF(AND(B348="",'Kurs-Eingabe'!D355=""),"",IF('Kurs-Eingabe'!D355="",B348,'Kurs-Eingabe'!D355))</f>
        <v>185.98</v>
      </c>
      <c r="C349" s="2">
        <f>IF(AND(C348="",'Kurs-Eingabe'!E355=""),"",IF('Kurs-Eingabe'!E355="",C348,'Kurs-Eingabe'!E355))</f>
        <v>70.38</v>
      </c>
      <c r="D349" s="2" t="str">
        <f>IF(AND(D348="",'Kurs-Eingabe'!F355=""),"",IF('Kurs-Eingabe'!F355="",D348,'Kurs-Eingabe'!F355))</f>
        <v/>
      </c>
      <c r="E349" s="2" t="str">
        <f>IF(AND(E348="",'Kurs-Eingabe'!G355=""),"",IF('Kurs-Eingabe'!G355="",E348,'Kurs-Eingabe'!G355))</f>
        <v/>
      </c>
      <c r="F349" s="2" t="str">
        <f>IF(AND(F348="",'Kurs-Eingabe'!H355=""),"",IF('Kurs-Eingabe'!H355="",F348,'Kurs-Eingabe'!H355))</f>
        <v/>
      </c>
      <c r="G349" s="2" t="str">
        <f>IF(AND(G348="",'Kurs-Eingabe'!I355=""),"",IF('Kurs-Eingabe'!I355="",G348,'Kurs-Eingabe'!I355))</f>
        <v/>
      </c>
      <c r="H349" s="2" t="str">
        <f>IF(AND(H348="",'Kurs-Eingabe'!J355=""),"",IF('Kurs-Eingabe'!J355="",H348,'Kurs-Eingabe'!J355))</f>
        <v/>
      </c>
      <c r="I349" s="2" t="str">
        <f>IF(AND(I348="",'Kurs-Eingabe'!K355=""),"",IF('Kurs-Eingabe'!K355="",I348,'Kurs-Eingabe'!K355))</f>
        <v/>
      </c>
      <c r="J349" s="2" t="str">
        <f>IF(AND(J348="",'Kurs-Eingabe'!L355=""),"",IF('Kurs-Eingabe'!L355="",J348,'Kurs-Eingabe'!L355))</f>
        <v/>
      </c>
      <c r="K349" s="2" t="str">
        <f>IF(AND(K348="",'Kurs-Eingabe'!M355=""),"",IF('Kurs-Eingabe'!M355="",K348,'Kurs-Eingabe'!M355))</f>
        <v/>
      </c>
    </row>
    <row r="350" spans="2:11" x14ac:dyDescent="0.2">
      <c r="B350" s="2">
        <f>IF(AND(B349="",'Kurs-Eingabe'!D356=""),"",IF('Kurs-Eingabe'!D356="",B349,'Kurs-Eingabe'!D356))</f>
        <v>185.98</v>
      </c>
      <c r="C350" s="2">
        <f>IF(AND(C349="",'Kurs-Eingabe'!E356=""),"",IF('Kurs-Eingabe'!E356="",C349,'Kurs-Eingabe'!E356))</f>
        <v>70.38</v>
      </c>
      <c r="D350" s="2" t="str">
        <f>IF(AND(D349="",'Kurs-Eingabe'!F356=""),"",IF('Kurs-Eingabe'!F356="",D349,'Kurs-Eingabe'!F356))</f>
        <v/>
      </c>
      <c r="E350" s="2" t="str">
        <f>IF(AND(E349="",'Kurs-Eingabe'!G356=""),"",IF('Kurs-Eingabe'!G356="",E349,'Kurs-Eingabe'!G356))</f>
        <v/>
      </c>
      <c r="F350" s="2" t="str">
        <f>IF(AND(F349="",'Kurs-Eingabe'!H356=""),"",IF('Kurs-Eingabe'!H356="",F349,'Kurs-Eingabe'!H356))</f>
        <v/>
      </c>
      <c r="G350" s="2" t="str">
        <f>IF(AND(G349="",'Kurs-Eingabe'!I356=""),"",IF('Kurs-Eingabe'!I356="",G349,'Kurs-Eingabe'!I356))</f>
        <v/>
      </c>
      <c r="H350" s="2" t="str">
        <f>IF(AND(H349="",'Kurs-Eingabe'!J356=""),"",IF('Kurs-Eingabe'!J356="",H349,'Kurs-Eingabe'!J356))</f>
        <v/>
      </c>
      <c r="I350" s="2" t="str">
        <f>IF(AND(I349="",'Kurs-Eingabe'!K356=""),"",IF('Kurs-Eingabe'!K356="",I349,'Kurs-Eingabe'!K356))</f>
        <v/>
      </c>
      <c r="J350" s="2" t="str">
        <f>IF(AND(J349="",'Kurs-Eingabe'!L356=""),"",IF('Kurs-Eingabe'!L356="",J349,'Kurs-Eingabe'!L356))</f>
        <v/>
      </c>
      <c r="K350" s="2" t="str">
        <f>IF(AND(K349="",'Kurs-Eingabe'!M356=""),"",IF('Kurs-Eingabe'!M356="",K349,'Kurs-Eingabe'!M356))</f>
        <v/>
      </c>
    </row>
    <row r="351" spans="2:11" x14ac:dyDescent="0.2">
      <c r="B351" s="2">
        <f>IF(AND(B350="",'Kurs-Eingabe'!D357=""),"",IF('Kurs-Eingabe'!D357="",B350,'Kurs-Eingabe'!D357))</f>
        <v>185.98</v>
      </c>
      <c r="C351" s="2">
        <f>IF(AND(C350="",'Kurs-Eingabe'!E357=""),"",IF('Kurs-Eingabe'!E357="",C350,'Kurs-Eingabe'!E357))</f>
        <v>70.38</v>
      </c>
      <c r="D351" s="2" t="str">
        <f>IF(AND(D350="",'Kurs-Eingabe'!F357=""),"",IF('Kurs-Eingabe'!F357="",D350,'Kurs-Eingabe'!F357))</f>
        <v/>
      </c>
      <c r="E351" s="2" t="str">
        <f>IF(AND(E350="",'Kurs-Eingabe'!G357=""),"",IF('Kurs-Eingabe'!G357="",E350,'Kurs-Eingabe'!G357))</f>
        <v/>
      </c>
      <c r="F351" s="2" t="str">
        <f>IF(AND(F350="",'Kurs-Eingabe'!H357=""),"",IF('Kurs-Eingabe'!H357="",F350,'Kurs-Eingabe'!H357))</f>
        <v/>
      </c>
      <c r="G351" s="2" t="str">
        <f>IF(AND(G350="",'Kurs-Eingabe'!I357=""),"",IF('Kurs-Eingabe'!I357="",G350,'Kurs-Eingabe'!I357))</f>
        <v/>
      </c>
      <c r="H351" s="2" t="str">
        <f>IF(AND(H350="",'Kurs-Eingabe'!J357=""),"",IF('Kurs-Eingabe'!J357="",H350,'Kurs-Eingabe'!J357))</f>
        <v/>
      </c>
      <c r="I351" s="2" t="str">
        <f>IF(AND(I350="",'Kurs-Eingabe'!K357=""),"",IF('Kurs-Eingabe'!K357="",I350,'Kurs-Eingabe'!K357))</f>
        <v/>
      </c>
      <c r="J351" s="2" t="str">
        <f>IF(AND(J350="",'Kurs-Eingabe'!L357=""),"",IF('Kurs-Eingabe'!L357="",J350,'Kurs-Eingabe'!L357))</f>
        <v/>
      </c>
      <c r="K351" s="2" t="str">
        <f>IF(AND(K350="",'Kurs-Eingabe'!M357=""),"",IF('Kurs-Eingabe'!M357="",K350,'Kurs-Eingabe'!M357))</f>
        <v/>
      </c>
    </row>
    <row r="352" spans="2:11" x14ac:dyDescent="0.2">
      <c r="B352" s="2">
        <f>IF(AND(B351="",'Kurs-Eingabe'!D358=""),"",IF('Kurs-Eingabe'!D358="",B351,'Kurs-Eingabe'!D358))</f>
        <v>185.98</v>
      </c>
      <c r="C352" s="2">
        <f>IF(AND(C351="",'Kurs-Eingabe'!E358=""),"",IF('Kurs-Eingabe'!E358="",C351,'Kurs-Eingabe'!E358))</f>
        <v>70.38</v>
      </c>
      <c r="D352" s="2" t="str">
        <f>IF(AND(D351="",'Kurs-Eingabe'!F358=""),"",IF('Kurs-Eingabe'!F358="",D351,'Kurs-Eingabe'!F358))</f>
        <v/>
      </c>
      <c r="E352" s="2" t="str">
        <f>IF(AND(E351="",'Kurs-Eingabe'!G358=""),"",IF('Kurs-Eingabe'!G358="",E351,'Kurs-Eingabe'!G358))</f>
        <v/>
      </c>
      <c r="F352" s="2" t="str">
        <f>IF(AND(F351="",'Kurs-Eingabe'!H358=""),"",IF('Kurs-Eingabe'!H358="",F351,'Kurs-Eingabe'!H358))</f>
        <v/>
      </c>
      <c r="G352" s="2" t="str">
        <f>IF(AND(G351="",'Kurs-Eingabe'!I358=""),"",IF('Kurs-Eingabe'!I358="",G351,'Kurs-Eingabe'!I358))</f>
        <v/>
      </c>
      <c r="H352" s="2" t="str">
        <f>IF(AND(H351="",'Kurs-Eingabe'!J358=""),"",IF('Kurs-Eingabe'!J358="",H351,'Kurs-Eingabe'!J358))</f>
        <v/>
      </c>
      <c r="I352" s="2" t="str">
        <f>IF(AND(I351="",'Kurs-Eingabe'!K358=""),"",IF('Kurs-Eingabe'!K358="",I351,'Kurs-Eingabe'!K358))</f>
        <v/>
      </c>
      <c r="J352" s="2" t="str">
        <f>IF(AND(J351="",'Kurs-Eingabe'!L358=""),"",IF('Kurs-Eingabe'!L358="",J351,'Kurs-Eingabe'!L358))</f>
        <v/>
      </c>
      <c r="K352" s="2" t="str">
        <f>IF(AND(K351="",'Kurs-Eingabe'!M358=""),"",IF('Kurs-Eingabe'!M358="",K351,'Kurs-Eingabe'!M358))</f>
        <v/>
      </c>
    </row>
    <row r="353" spans="2:11" x14ac:dyDescent="0.2">
      <c r="B353" s="2">
        <f>IF(AND(B352="",'Kurs-Eingabe'!D359=""),"",IF('Kurs-Eingabe'!D359="",B352,'Kurs-Eingabe'!D359))</f>
        <v>185.98</v>
      </c>
      <c r="C353" s="2">
        <f>IF(AND(C352="",'Kurs-Eingabe'!E359=""),"",IF('Kurs-Eingabe'!E359="",C352,'Kurs-Eingabe'!E359))</f>
        <v>70.38</v>
      </c>
      <c r="D353" s="2" t="str">
        <f>IF(AND(D352="",'Kurs-Eingabe'!F359=""),"",IF('Kurs-Eingabe'!F359="",D352,'Kurs-Eingabe'!F359))</f>
        <v/>
      </c>
      <c r="E353" s="2" t="str">
        <f>IF(AND(E352="",'Kurs-Eingabe'!G359=""),"",IF('Kurs-Eingabe'!G359="",E352,'Kurs-Eingabe'!G359))</f>
        <v/>
      </c>
      <c r="F353" s="2" t="str">
        <f>IF(AND(F352="",'Kurs-Eingabe'!H359=""),"",IF('Kurs-Eingabe'!H359="",F352,'Kurs-Eingabe'!H359))</f>
        <v/>
      </c>
      <c r="G353" s="2" t="str">
        <f>IF(AND(G352="",'Kurs-Eingabe'!I359=""),"",IF('Kurs-Eingabe'!I359="",G352,'Kurs-Eingabe'!I359))</f>
        <v/>
      </c>
      <c r="H353" s="2" t="str">
        <f>IF(AND(H352="",'Kurs-Eingabe'!J359=""),"",IF('Kurs-Eingabe'!J359="",H352,'Kurs-Eingabe'!J359))</f>
        <v/>
      </c>
      <c r="I353" s="2" t="str">
        <f>IF(AND(I352="",'Kurs-Eingabe'!K359=""),"",IF('Kurs-Eingabe'!K359="",I352,'Kurs-Eingabe'!K359))</f>
        <v/>
      </c>
      <c r="J353" s="2" t="str">
        <f>IF(AND(J352="",'Kurs-Eingabe'!L359=""),"",IF('Kurs-Eingabe'!L359="",J352,'Kurs-Eingabe'!L359))</f>
        <v/>
      </c>
      <c r="K353" s="2" t="str">
        <f>IF(AND(K352="",'Kurs-Eingabe'!M359=""),"",IF('Kurs-Eingabe'!M359="",K352,'Kurs-Eingabe'!M359))</f>
        <v/>
      </c>
    </row>
    <row r="354" spans="2:11" x14ac:dyDescent="0.2">
      <c r="B354" s="2">
        <f>IF(AND(B353="",'Kurs-Eingabe'!D360=""),"",IF('Kurs-Eingabe'!D360="",B353,'Kurs-Eingabe'!D360))</f>
        <v>185.98</v>
      </c>
      <c r="C354" s="2">
        <f>IF(AND(C353="",'Kurs-Eingabe'!E360=""),"",IF('Kurs-Eingabe'!E360="",C353,'Kurs-Eingabe'!E360))</f>
        <v>70.38</v>
      </c>
      <c r="D354" s="2" t="str">
        <f>IF(AND(D353="",'Kurs-Eingabe'!F360=""),"",IF('Kurs-Eingabe'!F360="",D353,'Kurs-Eingabe'!F360))</f>
        <v/>
      </c>
      <c r="E354" s="2" t="str">
        <f>IF(AND(E353="",'Kurs-Eingabe'!G360=""),"",IF('Kurs-Eingabe'!G360="",E353,'Kurs-Eingabe'!G360))</f>
        <v/>
      </c>
      <c r="F354" s="2" t="str">
        <f>IF(AND(F353="",'Kurs-Eingabe'!H360=""),"",IF('Kurs-Eingabe'!H360="",F353,'Kurs-Eingabe'!H360))</f>
        <v/>
      </c>
      <c r="G354" s="2" t="str">
        <f>IF(AND(G353="",'Kurs-Eingabe'!I360=""),"",IF('Kurs-Eingabe'!I360="",G353,'Kurs-Eingabe'!I360))</f>
        <v/>
      </c>
      <c r="H354" s="2" t="str">
        <f>IF(AND(H353="",'Kurs-Eingabe'!J360=""),"",IF('Kurs-Eingabe'!J360="",H353,'Kurs-Eingabe'!J360))</f>
        <v/>
      </c>
      <c r="I354" s="2" t="str">
        <f>IF(AND(I353="",'Kurs-Eingabe'!K360=""),"",IF('Kurs-Eingabe'!K360="",I353,'Kurs-Eingabe'!K360))</f>
        <v/>
      </c>
      <c r="J354" s="2" t="str">
        <f>IF(AND(J353="",'Kurs-Eingabe'!L360=""),"",IF('Kurs-Eingabe'!L360="",J353,'Kurs-Eingabe'!L360))</f>
        <v/>
      </c>
      <c r="K354" s="2" t="str">
        <f>IF(AND(K353="",'Kurs-Eingabe'!M360=""),"",IF('Kurs-Eingabe'!M360="",K353,'Kurs-Eingabe'!M360))</f>
        <v/>
      </c>
    </row>
    <row r="355" spans="2:11" x14ac:dyDescent="0.2">
      <c r="B355" s="2">
        <f>IF(AND(B354="",'Kurs-Eingabe'!D361=""),"",IF('Kurs-Eingabe'!D361="",B354,'Kurs-Eingabe'!D361))</f>
        <v>185.98</v>
      </c>
      <c r="C355" s="2">
        <f>IF(AND(C354="",'Kurs-Eingabe'!E361=""),"",IF('Kurs-Eingabe'!E361="",C354,'Kurs-Eingabe'!E361))</f>
        <v>70.38</v>
      </c>
      <c r="D355" s="2" t="str">
        <f>IF(AND(D354="",'Kurs-Eingabe'!F361=""),"",IF('Kurs-Eingabe'!F361="",D354,'Kurs-Eingabe'!F361))</f>
        <v/>
      </c>
      <c r="E355" s="2" t="str">
        <f>IF(AND(E354="",'Kurs-Eingabe'!G361=""),"",IF('Kurs-Eingabe'!G361="",E354,'Kurs-Eingabe'!G361))</f>
        <v/>
      </c>
      <c r="F355" s="2" t="str">
        <f>IF(AND(F354="",'Kurs-Eingabe'!H361=""),"",IF('Kurs-Eingabe'!H361="",F354,'Kurs-Eingabe'!H361))</f>
        <v/>
      </c>
      <c r="G355" s="2" t="str">
        <f>IF(AND(G354="",'Kurs-Eingabe'!I361=""),"",IF('Kurs-Eingabe'!I361="",G354,'Kurs-Eingabe'!I361))</f>
        <v/>
      </c>
      <c r="H355" s="2" t="str">
        <f>IF(AND(H354="",'Kurs-Eingabe'!J361=""),"",IF('Kurs-Eingabe'!J361="",H354,'Kurs-Eingabe'!J361))</f>
        <v/>
      </c>
      <c r="I355" s="2" t="str">
        <f>IF(AND(I354="",'Kurs-Eingabe'!K361=""),"",IF('Kurs-Eingabe'!K361="",I354,'Kurs-Eingabe'!K361))</f>
        <v/>
      </c>
      <c r="J355" s="2" t="str">
        <f>IF(AND(J354="",'Kurs-Eingabe'!L361=""),"",IF('Kurs-Eingabe'!L361="",J354,'Kurs-Eingabe'!L361))</f>
        <v/>
      </c>
      <c r="K355" s="2" t="str">
        <f>IF(AND(K354="",'Kurs-Eingabe'!M361=""),"",IF('Kurs-Eingabe'!M361="",K354,'Kurs-Eingabe'!M361))</f>
        <v/>
      </c>
    </row>
    <row r="356" spans="2:11" x14ac:dyDescent="0.2">
      <c r="B356" s="2">
        <f>IF(AND(B355="",'Kurs-Eingabe'!D362=""),"",IF('Kurs-Eingabe'!D362="",B355,'Kurs-Eingabe'!D362))</f>
        <v>185.98</v>
      </c>
      <c r="C356" s="2">
        <f>IF(AND(C355="",'Kurs-Eingabe'!E362=""),"",IF('Kurs-Eingabe'!E362="",C355,'Kurs-Eingabe'!E362))</f>
        <v>70.38</v>
      </c>
      <c r="D356" s="2" t="str">
        <f>IF(AND(D355="",'Kurs-Eingabe'!F362=""),"",IF('Kurs-Eingabe'!F362="",D355,'Kurs-Eingabe'!F362))</f>
        <v/>
      </c>
      <c r="E356" s="2" t="str">
        <f>IF(AND(E355="",'Kurs-Eingabe'!G362=""),"",IF('Kurs-Eingabe'!G362="",E355,'Kurs-Eingabe'!G362))</f>
        <v/>
      </c>
      <c r="F356" s="2" t="str">
        <f>IF(AND(F355="",'Kurs-Eingabe'!H362=""),"",IF('Kurs-Eingabe'!H362="",F355,'Kurs-Eingabe'!H362))</f>
        <v/>
      </c>
      <c r="G356" s="2" t="str">
        <f>IF(AND(G355="",'Kurs-Eingabe'!I362=""),"",IF('Kurs-Eingabe'!I362="",G355,'Kurs-Eingabe'!I362))</f>
        <v/>
      </c>
      <c r="H356" s="2" t="str">
        <f>IF(AND(H355="",'Kurs-Eingabe'!J362=""),"",IF('Kurs-Eingabe'!J362="",H355,'Kurs-Eingabe'!J362))</f>
        <v/>
      </c>
      <c r="I356" s="2" t="str">
        <f>IF(AND(I355="",'Kurs-Eingabe'!K362=""),"",IF('Kurs-Eingabe'!K362="",I355,'Kurs-Eingabe'!K362))</f>
        <v/>
      </c>
      <c r="J356" s="2" t="str">
        <f>IF(AND(J355="",'Kurs-Eingabe'!L362=""),"",IF('Kurs-Eingabe'!L362="",J355,'Kurs-Eingabe'!L362))</f>
        <v/>
      </c>
      <c r="K356" s="2" t="str">
        <f>IF(AND(K355="",'Kurs-Eingabe'!M362=""),"",IF('Kurs-Eingabe'!M362="",K355,'Kurs-Eingabe'!M362))</f>
        <v/>
      </c>
    </row>
    <row r="357" spans="2:11" x14ac:dyDescent="0.2">
      <c r="B357" s="2">
        <f>IF(AND(B356="",'Kurs-Eingabe'!D363=""),"",IF('Kurs-Eingabe'!D363="",B356,'Kurs-Eingabe'!D363))</f>
        <v>185.98</v>
      </c>
      <c r="C357" s="2">
        <f>IF(AND(C356="",'Kurs-Eingabe'!E363=""),"",IF('Kurs-Eingabe'!E363="",C356,'Kurs-Eingabe'!E363))</f>
        <v>70.38</v>
      </c>
      <c r="D357" s="2" t="str">
        <f>IF(AND(D356="",'Kurs-Eingabe'!F363=""),"",IF('Kurs-Eingabe'!F363="",D356,'Kurs-Eingabe'!F363))</f>
        <v/>
      </c>
      <c r="E357" s="2" t="str">
        <f>IF(AND(E356="",'Kurs-Eingabe'!G363=""),"",IF('Kurs-Eingabe'!G363="",E356,'Kurs-Eingabe'!G363))</f>
        <v/>
      </c>
      <c r="F357" s="2" t="str">
        <f>IF(AND(F356="",'Kurs-Eingabe'!H363=""),"",IF('Kurs-Eingabe'!H363="",F356,'Kurs-Eingabe'!H363))</f>
        <v/>
      </c>
      <c r="G357" s="2" t="str">
        <f>IF(AND(G356="",'Kurs-Eingabe'!I363=""),"",IF('Kurs-Eingabe'!I363="",G356,'Kurs-Eingabe'!I363))</f>
        <v/>
      </c>
      <c r="H357" s="2" t="str">
        <f>IF(AND(H356="",'Kurs-Eingabe'!J363=""),"",IF('Kurs-Eingabe'!J363="",H356,'Kurs-Eingabe'!J363))</f>
        <v/>
      </c>
      <c r="I357" s="2" t="str">
        <f>IF(AND(I356="",'Kurs-Eingabe'!K363=""),"",IF('Kurs-Eingabe'!K363="",I356,'Kurs-Eingabe'!K363))</f>
        <v/>
      </c>
      <c r="J357" s="2" t="str">
        <f>IF(AND(J356="",'Kurs-Eingabe'!L363=""),"",IF('Kurs-Eingabe'!L363="",J356,'Kurs-Eingabe'!L363))</f>
        <v/>
      </c>
      <c r="K357" s="2" t="str">
        <f>IF(AND(K356="",'Kurs-Eingabe'!M363=""),"",IF('Kurs-Eingabe'!M363="",K356,'Kurs-Eingabe'!M363))</f>
        <v/>
      </c>
    </row>
    <row r="358" spans="2:11" x14ac:dyDescent="0.2">
      <c r="B358" s="2">
        <f>IF(AND(B357="",'Kurs-Eingabe'!D364=""),"",IF('Kurs-Eingabe'!D364="",B357,'Kurs-Eingabe'!D364))</f>
        <v>185.98</v>
      </c>
      <c r="C358" s="2">
        <f>IF(AND(C357="",'Kurs-Eingabe'!E364=""),"",IF('Kurs-Eingabe'!E364="",C357,'Kurs-Eingabe'!E364))</f>
        <v>70.38</v>
      </c>
      <c r="D358" s="2" t="str">
        <f>IF(AND(D357="",'Kurs-Eingabe'!F364=""),"",IF('Kurs-Eingabe'!F364="",D357,'Kurs-Eingabe'!F364))</f>
        <v/>
      </c>
      <c r="E358" s="2" t="str">
        <f>IF(AND(E357="",'Kurs-Eingabe'!G364=""),"",IF('Kurs-Eingabe'!G364="",E357,'Kurs-Eingabe'!G364))</f>
        <v/>
      </c>
      <c r="F358" s="2" t="str">
        <f>IF(AND(F357="",'Kurs-Eingabe'!H364=""),"",IF('Kurs-Eingabe'!H364="",F357,'Kurs-Eingabe'!H364))</f>
        <v/>
      </c>
      <c r="G358" s="2" t="str">
        <f>IF(AND(G357="",'Kurs-Eingabe'!I364=""),"",IF('Kurs-Eingabe'!I364="",G357,'Kurs-Eingabe'!I364))</f>
        <v/>
      </c>
      <c r="H358" s="2" t="str">
        <f>IF(AND(H357="",'Kurs-Eingabe'!J364=""),"",IF('Kurs-Eingabe'!J364="",H357,'Kurs-Eingabe'!J364))</f>
        <v/>
      </c>
      <c r="I358" s="2" t="str">
        <f>IF(AND(I357="",'Kurs-Eingabe'!K364=""),"",IF('Kurs-Eingabe'!K364="",I357,'Kurs-Eingabe'!K364))</f>
        <v/>
      </c>
      <c r="J358" s="2" t="str">
        <f>IF(AND(J357="",'Kurs-Eingabe'!L364=""),"",IF('Kurs-Eingabe'!L364="",J357,'Kurs-Eingabe'!L364))</f>
        <v/>
      </c>
      <c r="K358" s="2" t="str">
        <f>IF(AND(K357="",'Kurs-Eingabe'!M364=""),"",IF('Kurs-Eingabe'!M364="",K357,'Kurs-Eingabe'!M364))</f>
        <v/>
      </c>
    </row>
    <row r="359" spans="2:11" x14ac:dyDescent="0.2">
      <c r="B359" s="2">
        <f>IF(AND(B358="",'Kurs-Eingabe'!D365=""),"",IF('Kurs-Eingabe'!D365="",B358,'Kurs-Eingabe'!D365))</f>
        <v>185.98</v>
      </c>
      <c r="C359" s="2">
        <f>IF(AND(C358="",'Kurs-Eingabe'!E365=""),"",IF('Kurs-Eingabe'!E365="",C358,'Kurs-Eingabe'!E365))</f>
        <v>70.38</v>
      </c>
      <c r="D359" s="2" t="str">
        <f>IF(AND(D358="",'Kurs-Eingabe'!F365=""),"",IF('Kurs-Eingabe'!F365="",D358,'Kurs-Eingabe'!F365))</f>
        <v/>
      </c>
      <c r="E359" s="2" t="str">
        <f>IF(AND(E358="",'Kurs-Eingabe'!G365=""),"",IF('Kurs-Eingabe'!G365="",E358,'Kurs-Eingabe'!G365))</f>
        <v/>
      </c>
      <c r="F359" s="2" t="str">
        <f>IF(AND(F358="",'Kurs-Eingabe'!H365=""),"",IF('Kurs-Eingabe'!H365="",F358,'Kurs-Eingabe'!H365))</f>
        <v/>
      </c>
      <c r="G359" s="2" t="str">
        <f>IF(AND(G358="",'Kurs-Eingabe'!I365=""),"",IF('Kurs-Eingabe'!I365="",G358,'Kurs-Eingabe'!I365))</f>
        <v/>
      </c>
      <c r="H359" s="2" t="str">
        <f>IF(AND(H358="",'Kurs-Eingabe'!J365=""),"",IF('Kurs-Eingabe'!J365="",H358,'Kurs-Eingabe'!J365))</f>
        <v/>
      </c>
      <c r="I359" s="2" t="str">
        <f>IF(AND(I358="",'Kurs-Eingabe'!K365=""),"",IF('Kurs-Eingabe'!K365="",I358,'Kurs-Eingabe'!K365))</f>
        <v/>
      </c>
      <c r="J359" s="2" t="str">
        <f>IF(AND(J358="",'Kurs-Eingabe'!L365=""),"",IF('Kurs-Eingabe'!L365="",J358,'Kurs-Eingabe'!L365))</f>
        <v/>
      </c>
      <c r="K359" s="2" t="str">
        <f>IF(AND(K358="",'Kurs-Eingabe'!M365=""),"",IF('Kurs-Eingabe'!M365="",K358,'Kurs-Eingabe'!M365))</f>
        <v/>
      </c>
    </row>
    <row r="360" spans="2:11" x14ac:dyDescent="0.2">
      <c r="B360" s="2">
        <f>IF(AND(B359="",'Kurs-Eingabe'!D366=""),"",IF('Kurs-Eingabe'!D366="",B359,'Kurs-Eingabe'!D366))</f>
        <v>185.98</v>
      </c>
      <c r="C360" s="2">
        <f>IF(AND(C359="",'Kurs-Eingabe'!E366=""),"",IF('Kurs-Eingabe'!E366="",C359,'Kurs-Eingabe'!E366))</f>
        <v>70.38</v>
      </c>
      <c r="D360" s="2" t="str">
        <f>IF(AND(D359="",'Kurs-Eingabe'!F366=""),"",IF('Kurs-Eingabe'!F366="",D359,'Kurs-Eingabe'!F366))</f>
        <v/>
      </c>
      <c r="E360" s="2" t="str">
        <f>IF(AND(E359="",'Kurs-Eingabe'!G366=""),"",IF('Kurs-Eingabe'!G366="",E359,'Kurs-Eingabe'!G366))</f>
        <v/>
      </c>
      <c r="F360" s="2" t="str">
        <f>IF(AND(F359="",'Kurs-Eingabe'!H366=""),"",IF('Kurs-Eingabe'!H366="",F359,'Kurs-Eingabe'!H366))</f>
        <v/>
      </c>
      <c r="G360" s="2" t="str">
        <f>IF(AND(G359="",'Kurs-Eingabe'!I366=""),"",IF('Kurs-Eingabe'!I366="",G359,'Kurs-Eingabe'!I366))</f>
        <v/>
      </c>
      <c r="H360" s="2" t="str">
        <f>IF(AND(H359="",'Kurs-Eingabe'!J366=""),"",IF('Kurs-Eingabe'!J366="",H359,'Kurs-Eingabe'!J366))</f>
        <v/>
      </c>
      <c r="I360" s="2" t="str">
        <f>IF(AND(I359="",'Kurs-Eingabe'!K366=""),"",IF('Kurs-Eingabe'!K366="",I359,'Kurs-Eingabe'!K366))</f>
        <v/>
      </c>
      <c r="J360" s="2" t="str">
        <f>IF(AND(J359="",'Kurs-Eingabe'!L366=""),"",IF('Kurs-Eingabe'!L366="",J359,'Kurs-Eingabe'!L366))</f>
        <v/>
      </c>
      <c r="K360" s="2" t="str">
        <f>IF(AND(K359="",'Kurs-Eingabe'!M366=""),"",IF('Kurs-Eingabe'!M366="",K359,'Kurs-Eingabe'!M366))</f>
        <v/>
      </c>
    </row>
    <row r="361" spans="2:11" x14ac:dyDescent="0.2">
      <c r="B361" s="2">
        <f>IF(AND(B360="",'Kurs-Eingabe'!D367=""),"",IF('Kurs-Eingabe'!D367="",B360,'Kurs-Eingabe'!D367))</f>
        <v>185.98</v>
      </c>
      <c r="C361" s="2">
        <f>IF(AND(C360="",'Kurs-Eingabe'!E367=""),"",IF('Kurs-Eingabe'!E367="",C360,'Kurs-Eingabe'!E367))</f>
        <v>70.38</v>
      </c>
      <c r="D361" s="2" t="str">
        <f>IF(AND(D360="",'Kurs-Eingabe'!F367=""),"",IF('Kurs-Eingabe'!F367="",D360,'Kurs-Eingabe'!F367))</f>
        <v/>
      </c>
      <c r="E361" s="2" t="str">
        <f>IF(AND(E360="",'Kurs-Eingabe'!G367=""),"",IF('Kurs-Eingabe'!G367="",E360,'Kurs-Eingabe'!G367))</f>
        <v/>
      </c>
      <c r="F361" s="2" t="str">
        <f>IF(AND(F360="",'Kurs-Eingabe'!H367=""),"",IF('Kurs-Eingabe'!H367="",F360,'Kurs-Eingabe'!H367))</f>
        <v/>
      </c>
      <c r="G361" s="2" t="str">
        <f>IF(AND(G360="",'Kurs-Eingabe'!I367=""),"",IF('Kurs-Eingabe'!I367="",G360,'Kurs-Eingabe'!I367))</f>
        <v/>
      </c>
      <c r="H361" s="2" t="str">
        <f>IF(AND(H360="",'Kurs-Eingabe'!J367=""),"",IF('Kurs-Eingabe'!J367="",H360,'Kurs-Eingabe'!J367))</f>
        <v/>
      </c>
      <c r="I361" s="2" t="str">
        <f>IF(AND(I360="",'Kurs-Eingabe'!K367=""),"",IF('Kurs-Eingabe'!K367="",I360,'Kurs-Eingabe'!K367))</f>
        <v/>
      </c>
      <c r="J361" s="2" t="str">
        <f>IF(AND(J360="",'Kurs-Eingabe'!L367=""),"",IF('Kurs-Eingabe'!L367="",J360,'Kurs-Eingabe'!L367))</f>
        <v/>
      </c>
      <c r="K361" s="2" t="str">
        <f>IF(AND(K360="",'Kurs-Eingabe'!M367=""),"",IF('Kurs-Eingabe'!M367="",K360,'Kurs-Eingabe'!M367))</f>
        <v/>
      </c>
    </row>
    <row r="362" spans="2:11" x14ac:dyDescent="0.2">
      <c r="B362" s="2">
        <f>IF(AND(B361="",'Kurs-Eingabe'!D368=""),"",IF('Kurs-Eingabe'!D368="",B361,'Kurs-Eingabe'!D368))</f>
        <v>185.98</v>
      </c>
      <c r="C362" s="2">
        <f>IF(AND(C361="",'Kurs-Eingabe'!E368=""),"",IF('Kurs-Eingabe'!E368="",C361,'Kurs-Eingabe'!E368))</f>
        <v>70.38</v>
      </c>
      <c r="D362" s="2" t="str">
        <f>IF(AND(D361="",'Kurs-Eingabe'!F368=""),"",IF('Kurs-Eingabe'!F368="",D361,'Kurs-Eingabe'!F368))</f>
        <v/>
      </c>
      <c r="E362" s="2" t="str">
        <f>IF(AND(E361="",'Kurs-Eingabe'!G368=""),"",IF('Kurs-Eingabe'!G368="",E361,'Kurs-Eingabe'!G368))</f>
        <v/>
      </c>
      <c r="F362" s="2" t="str">
        <f>IF(AND(F361="",'Kurs-Eingabe'!H368=""),"",IF('Kurs-Eingabe'!H368="",F361,'Kurs-Eingabe'!H368))</f>
        <v/>
      </c>
      <c r="G362" s="2" t="str">
        <f>IF(AND(G361="",'Kurs-Eingabe'!I368=""),"",IF('Kurs-Eingabe'!I368="",G361,'Kurs-Eingabe'!I368))</f>
        <v/>
      </c>
      <c r="H362" s="2" t="str">
        <f>IF(AND(H361="",'Kurs-Eingabe'!J368=""),"",IF('Kurs-Eingabe'!J368="",H361,'Kurs-Eingabe'!J368))</f>
        <v/>
      </c>
      <c r="I362" s="2" t="str">
        <f>IF(AND(I361="",'Kurs-Eingabe'!K368=""),"",IF('Kurs-Eingabe'!K368="",I361,'Kurs-Eingabe'!K368))</f>
        <v/>
      </c>
      <c r="J362" s="2" t="str">
        <f>IF(AND(J361="",'Kurs-Eingabe'!L368=""),"",IF('Kurs-Eingabe'!L368="",J361,'Kurs-Eingabe'!L368))</f>
        <v/>
      </c>
      <c r="K362" s="2" t="str">
        <f>IF(AND(K361="",'Kurs-Eingabe'!M368=""),"",IF('Kurs-Eingabe'!M368="",K361,'Kurs-Eingabe'!M368))</f>
        <v/>
      </c>
    </row>
    <row r="363" spans="2:11" x14ac:dyDescent="0.2">
      <c r="B363" s="2">
        <f>IF(AND(B362="",'Kurs-Eingabe'!D369=""),"",IF('Kurs-Eingabe'!D369="",B362,'Kurs-Eingabe'!D369))</f>
        <v>185.98</v>
      </c>
      <c r="C363" s="2">
        <f>IF(AND(C362="",'Kurs-Eingabe'!E369=""),"",IF('Kurs-Eingabe'!E369="",C362,'Kurs-Eingabe'!E369))</f>
        <v>70.38</v>
      </c>
      <c r="D363" s="2" t="str">
        <f>IF(AND(D362="",'Kurs-Eingabe'!F369=""),"",IF('Kurs-Eingabe'!F369="",D362,'Kurs-Eingabe'!F369))</f>
        <v/>
      </c>
      <c r="E363" s="2" t="str">
        <f>IF(AND(E362="",'Kurs-Eingabe'!G369=""),"",IF('Kurs-Eingabe'!G369="",E362,'Kurs-Eingabe'!G369))</f>
        <v/>
      </c>
      <c r="F363" s="2" t="str">
        <f>IF(AND(F362="",'Kurs-Eingabe'!H369=""),"",IF('Kurs-Eingabe'!H369="",F362,'Kurs-Eingabe'!H369))</f>
        <v/>
      </c>
      <c r="G363" s="2" t="str">
        <f>IF(AND(G362="",'Kurs-Eingabe'!I369=""),"",IF('Kurs-Eingabe'!I369="",G362,'Kurs-Eingabe'!I369))</f>
        <v/>
      </c>
      <c r="H363" s="2" t="str">
        <f>IF(AND(H362="",'Kurs-Eingabe'!J369=""),"",IF('Kurs-Eingabe'!J369="",H362,'Kurs-Eingabe'!J369))</f>
        <v/>
      </c>
      <c r="I363" s="2" t="str">
        <f>IF(AND(I362="",'Kurs-Eingabe'!K369=""),"",IF('Kurs-Eingabe'!K369="",I362,'Kurs-Eingabe'!K369))</f>
        <v/>
      </c>
      <c r="J363" s="2" t="str">
        <f>IF(AND(J362="",'Kurs-Eingabe'!L369=""),"",IF('Kurs-Eingabe'!L369="",J362,'Kurs-Eingabe'!L369))</f>
        <v/>
      </c>
      <c r="K363" s="2" t="str">
        <f>IF(AND(K362="",'Kurs-Eingabe'!M369=""),"",IF('Kurs-Eingabe'!M369="",K362,'Kurs-Eingabe'!M369))</f>
        <v/>
      </c>
    </row>
    <row r="364" spans="2:11" x14ac:dyDescent="0.2">
      <c r="B364" s="2">
        <f>IF(AND(B363="",'Kurs-Eingabe'!D370=""),"",IF('Kurs-Eingabe'!D370="",B363,'Kurs-Eingabe'!D370))</f>
        <v>185.98</v>
      </c>
      <c r="C364" s="2">
        <f>IF(AND(C363="",'Kurs-Eingabe'!E370=""),"",IF('Kurs-Eingabe'!E370="",C363,'Kurs-Eingabe'!E370))</f>
        <v>70.38</v>
      </c>
      <c r="D364" s="2" t="str">
        <f>IF(AND(D363="",'Kurs-Eingabe'!F370=""),"",IF('Kurs-Eingabe'!F370="",D363,'Kurs-Eingabe'!F370))</f>
        <v/>
      </c>
      <c r="E364" s="2" t="str">
        <f>IF(AND(E363="",'Kurs-Eingabe'!G370=""),"",IF('Kurs-Eingabe'!G370="",E363,'Kurs-Eingabe'!G370))</f>
        <v/>
      </c>
      <c r="F364" s="2" t="str">
        <f>IF(AND(F363="",'Kurs-Eingabe'!H370=""),"",IF('Kurs-Eingabe'!H370="",F363,'Kurs-Eingabe'!H370))</f>
        <v/>
      </c>
      <c r="G364" s="2" t="str">
        <f>IF(AND(G363="",'Kurs-Eingabe'!I370=""),"",IF('Kurs-Eingabe'!I370="",G363,'Kurs-Eingabe'!I370))</f>
        <v/>
      </c>
      <c r="H364" s="2" t="str">
        <f>IF(AND(H363="",'Kurs-Eingabe'!J370=""),"",IF('Kurs-Eingabe'!J370="",H363,'Kurs-Eingabe'!J370))</f>
        <v/>
      </c>
      <c r="I364" s="2" t="str">
        <f>IF(AND(I363="",'Kurs-Eingabe'!K370=""),"",IF('Kurs-Eingabe'!K370="",I363,'Kurs-Eingabe'!K370))</f>
        <v/>
      </c>
      <c r="J364" s="2" t="str">
        <f>IF(AND(J363="",'Kurs-Eingabe'!L370=""),"",IF('Kurs-Eingabe'!L370="",J363,'Kurs-Eingabe'!L370))</f>
        <v/>
      </c>
      <c r="K364" s="2" t="str">
        <f>IF(AND(K363="",'Kurs-Eingabe'!M370=""),"",IF('Kurs-Eingabe'!M370="",K363,'Kurs-Eingabe'!M370))</f>
        <v/>
      </c>
    </row>
    <row r="365" spans="2:11" x14ac:dyDescent="0.2">
      <c r="B365" s="2">
        <f>IF(AND(B364="",'Kurs-Eingabe'!D371=""),"",IF('Kurs-Eingabe'!D371="",B364,'Kurs-Eingabe'!D371))</f>
        <v>185.98</v>
      </c>
      <c r="C365" s="2">
        <f>IF(AND(C364="",'Kurs-Eingabe'!E371=""),"",IF('Kurs-Eingabe'!E371="",C364,'Kurs-Eingabe'!E371))</f>
        <v>70.38</v>
      </c>
      <c r="D365" s="2" t="str">
        <f>IF(AND(D364="",'Kurs-Eingabe'!F371=""),"",IF('Kurs-Eingabe'!F371="",D364,'Kurs-Eingabe'!F371))</f>
        <v/>
      </c>
      <c r="E365" s="2" t="str">
        <f>IF(AND(E364="",'Kurs-Eingabe'!G371=""),"",IF('Kurs-Eingabe'!G371="",E364,'Kurs-Eingabe'!G371))</f>
        <v/>
      </c>
      <c r="F365" s="2" t="str">
        <f>IF(AND(F364="",'Kurs-Eingabe'!H371=""),"",IF('Kurs-Eingabe'!H371="",F364,'Kurs-Eingabe'!H371))</f>
        <v/>
      </c>
      <c r="G365" s="2" t="str">
        <f>IF(AND(G364="",'Kurs-Eingabe'!I371=""),"",IF('Kurs-Eingabe'!I371="",G364,'Kurs-Eingabe'!I371))</f>
        <v/>
      </c>
      <c r="H365" s="2" t="str">
        <f>IF(AND(H364="",'Kurs-Eingabe'!J371=""),"",IF('Kurs-Eingabe'!J371="",H364,'Kurs-Eingabe'!J371))</f>
        <v/>
      </c>
      <c r="I365" s="2" t="str">
        <f>IF(AND(I364="",'Kurs-Eingabe'!K371=""),"",IF('Kurs-Eingabe'!K371="",I364,'Kurs-Eingabe'!K371))</f>
        <v/>
      </c>
      <c r="J365" s="2" t="str">
        <f>IF(AND(J364="",'Kurs-Eingabe'!L371=""),"",IF('Kurs-Eingabe'!L371="",J364,'Kurs-Eingabe'!L371))</f>
        <v/>
      </c>
      <c r="K365" s="2" t="str">
        <f>IF(AND(K364="",'Kurs-Eingabe'!M371=""),"",IF('Kurs-Eingabe'!M371="",K364,'Kurs-Eingabe'!M371))</f>
        <v/>
      </c>
    </row>
    <row r="366" spans="2:11" x14ac:dyDescent="0.2">
      <c r="B366" s="2">
        <f>IF(AND(B365="",'Kurs-Eingabe'!D372=""),"",IF('Kurs-Eingabe'!D372="",B365,'Kurs-Eingabe'!D372))</f>
        <v>185.98</v>
      </c>
      <c r="C366" s="2">
        <f>IF(AND(C365="",'Kurs-Eingabe'!E372=""),"",IF('Kurs-Eingabe'!E372="",C365,'Kurs-Eingabe'!E372))</f>
        <v>70.38</v>
      </c>
      <c r="D366" s="2" t="str">
        <f>IF(AND(D365="",'Kurs-Eingabe'!F372=""),"",IF('Kurs-Eingabe'!F372="",D365,'Kurs-Eingabe'!F372))</f>
        <v/>
      </c>
      <c r="E366" s="2" t="str">
        <f>IF(AND(E365="",'Kurs-Eingabe'!G372=""),"",IF('Kurs-Eingabe'!G372="",E365,'Kurs-Eingabe'!G372))</f>
        <v/>
      </c>
      <c r="F366" s="2" t="str">
        <f>IF(AND(F365="",'Kurs-Eingabe'!H372=""),"",IF('Kurs-Eingabe'!H372="",F365,'Kurs-Eingabe'!H372))</f>
        <v/>
      </c>
      <c r="G366" s="2" t="str">
        <f>IF(AND(G365="",'Kurs-Eingabe'!I372=""),"",IF('Kurs-Eingabe'!I372="",G365,'Kurs-Eingabe'!I372))</f>
        <v/>
      </c>
      <c r="H366" s="2" t="str">
        <f>IF(AND(H365="",'Kurs-Eingabe'!J372=""),"",IF('Kurs-Eingabe'!J372="",H365,'Kurs-Eingabe'!J372))</f>
        <v/>
      </c>
      <c r="I366" s="2" t="str">
        <f>IF(AND(I365="",'Kurs-Eingabe'!K372=""),"",IF('Kurs-Eingabe'!K372="",I365,'Kurs-Eingabe'!K372))</f>
        <v/>
      </c>
      <c r="J366" s="2" t="str">
        <f>IF(AND(J365="",'Kurs-Eingabe'!L372=""),"",IF('Kurs-Eingabe'!L372="",J365,'Kurs-Eingabe'!L372))</f>
        <v/>
      </c>
      <c r="K366" s="2" t="str">
        <f>IF(AND(K365="",'Kurs-Eingabe'!M372=""),"",IF('Kurs-Eingabe'!M372="",K365,'Kurs-Eingabe'!M372))</f>
        <v/>
      </c>
    </row>
    <row r="367" spans="2:11" x14ac:dyDescent="0.2">
      <c r="B367" s="2">
        <f>IF(AND(B366="",'Kurs-Eingabe'!D373=""),"",IF('Kurs-Eingabe'!D373="",B366,'Kurs-Eingabe'!D373))</f>
        <v>185.98</v>
      </c>
      <c r="C367" s="2">
        <f>IF(AND(C366="",'Kurs-Eingabe'!E373=""),"",IF('Kurs-Eingabe'!E373="",C366,'Kurs-Eingabe'!E373))</f>
        <v>70.38</v>
      </c>
      <c r="D367" s="2" t="str">
        <f>IF(AND(D366="",'Kurs-Eingabe'!F373=""),"",IF('Kurs-Eingabe'!F373="",D366,'Kurs-Eingabe'!F373))</f>
        <v/>
      </c>
      <c r="E367" s="2" t="str">
        <f>IF(AND(E366="",'Kurs-Eingabe'!G373=""),"",IF('Kurs-Eingabe'!G373="",E366,'Kurs-Eingabe'!G373))</f>
        <v/>
      </c>
      <c r="F367" s="2" t="str">
        <f>IF(AND(F366="",'Kurs-Eingabe'!H373=""),"",IF('Kurs-Eingabe'!H373="",F366,'Kurs-Eingabe'!H373))</f>
        <v/>
      </c>
      <c r="G367" s="2" t="str">
        <f>IF(AND(G366="",'Kurs-Eingabe'!I373=""),"",IF('Kurs-Eingabe'!I373="",G366,'Kurs-Eingabe'!I373))</f>
        <v/>
      </c>
      <c r="H367" s="2" t="str">
        <f>IF(AND(H366="",'Kurs-Eingabe'!J373=""),"",IF('Kurs-Eingabe'!J373="",H366,'Kurs-Eingabe'!J373))</f>
        <v/>
      </c>
      <c r="I367" s="2" t="str">
        <f>IF(AND(I366="",'Kurs-Eingabe'!K373=""),"",IF('Kurs-Eingabe'!K373="",I366,'Kurs-Eingabe'!K373))</f>
        <v/>
      </c>
      <c r="J367" s="2" t="str">
        <f>IF(AND(J366="",'Kurs-Eingabe'!L373=""),"",IF('Kurs-Eingabe'!L373="",J366,'Kurs-Eingabe'!L373))</f>
        <v/>
      </c>
      <c r="K367" s="2" t="str">
        <f>IF(AND(K366="",'Kurs-Eingabe'!M373=""),"",IF('Kurs-Eingabe'!M373="",K366,'Kurs-Eingabe'!M373))</f>
        <v/>
      </c>
    </row>
    <row r="368" spans="2:11" x14ac:dyDescent="0.2">
      <c r="B368" s="2">
        <f>IF(AND(B367="",'Kurs-Eingabe'!D374=""),"",IF('Kurs-Eingabe'!D374="",B367,'Kurs-Eingabe'!D374))</f>
        <v>185.98</v>
      </c>
      <c r="C368" s="2">
        <f>IF(AND(C367="",'Kurs-Eingabe'!E374=""),"",IF('Kurs-Eingabe'!E374="",C367,'Kurs-Eingabe'!E374))</f>
        <v>70.38</v>
      </c>
      <c r="D368" s="2" t="str">
        <f>IF(AND(D367="",'Kurs-Eingabe'!F374=""),"",IF('Kurs-Eingabe'!F374="",D367,'Kurs-Eingabe'!F374))</f>
        <v/>
      </c>
      <c r="E368" s="2" t="str">
        <f>IF(AND(E367="",'Kurs-Eingabe'!G374=""),"",IF('Kurs-Eingabe'!G374="",E367,'Kurs-Eingabe'!G374))</f>
        <v/>
      </c>
      <c r="F368" s="2" t="str">
        <f>IF(AND(F367="",'Kurs-Eingabe'!H374=""),"",IF('Kurs-Eingabe'!H374="",F367,'Kurs-Eingabe'!H374))</f>
        <v/>
      </c>
      <c r="G368" s="2" t="str">
        <f>IF(AND(G367="",'Kurs-Eingabe'!I374=""),"",IF('Kurs-Eingabe'!I374="",G367,'Kurs-Eingabe'!I374))</f>
        <v/>
      </c>
      <c r="H368" s="2" t="str">
        <f>IF(AND(H367="",'Kurs-Eingabe'!J374=""),"",IF('Kurs-Eingabe'!J374="",H367,'Kurs-Eingabe'!J374))</f>
        <v/>
      </c>
      <c r="I368" s="2" t="str">
        <f>IF(AND(I367="",'Kurs-Eingabe'!K374=""),"",IF('Kurs-Eingabe'!K374="",I367,'Kurs-Eingabe'!K374))</f>
        <v/>
      </c>
      <c r="J368" s="2" t="str">
        <f>IF(AND(J367="",'Kurs-Eingabe'!L374=""),"",IF('Kurs-Eingabe'!L374="",J367,'Kurs-Eingabe'!L374))</f>
        <v/>
      </c>
      <c r="K368" s="2" t="str">
        <f>IF(AND(K367="",'Kurs-Eingabe'!M374=""),"",IF('Kurs-Eingabe'!M374="",K367,'Kurs-Eingabe'!M374))</f>
        <v/>
      </c>
    </row>
    <row r="369" spans="1:12" x14ac:dyDescent="0.2">
      <c r="A369" s="3"/>
      <c r="B369" s="4">
        <f>IF(AND(B368="",'Kurs-Eingabe'!D375=""),"",IF('Kurs-Eingabe'!D375="",B368,'Kurs-Eingabe'!D375))</f>
        <v>185.98</v>
      </c>
      <c r="C369" s="4">
        <f>IF(AND(C368="",'Kurs-Eingabe'!E375=""),"",IF('Kurs-Eingabe'!E375="",C368,'Kurs-Eingabe'!E375))</f>
        <v>70.38</v>
      </c>
      <c r="D369" s="4" t="str">
        <f>IF(AND(D368="",'Kurs-Eingabe'!F375=""),"",IF('Kurs-Eingabe'!F375="",D368,'Kurs-Eingabe'!F375))</f>
        <v/>
      </c>
      <c r="E369" s="4" t="str">
        <f>IF(AND(E368="",'Kurs-Eingabe'!G375=""),"",IF('Kurs-Eingabe'!G375="",E368,'Kurs-Eingabe'!G375))</f>
        <v/>
      </c>
      <c r="F369" s="4" t="str">
        <f>IF(AND(F368="",'Kurs-Eingabe'!H375=""),"",IF('Kurs-Eingabe'!H375="",F368,'Kurs-Eingabe'!H375))</f>
        <v/>
      </c>
      <c r="G369" s="4" t="str">
        <f>IF(AND(G368="",'Kurs-Eingabe'!I375=""),"",IF('Kurs-Eingabe'!I375="",G368,'Kurs-Eingabe'!I375))</f>
        <v/>
      </c>
      <c r="H369" s="4" t="str">
        <f>IF(AND(H368="",'Kurs-Eingabe'!J375=""),"",IF('Kurs-Eingabe'!J375="",H368,'Kurs-Eingabe'!J375))</f>
        <v/>
      </c>
      <c r="I369" s="4" t="str">
        <f>IF(AND(I368="",'Kurs-Eingabe'!K375=""),"",IF('Kurs-Eingabe'!K375="",I368,'Kurs-Eingabe'!K375))</f>
        <v/>
      </c>
      <c r="J369" s="4" t="str">
        <f>IF(AND(J368="",'Kurs-Eingabe'!L375=""),"",IF('Kurs-Eingabe'!L375="",J368,'Kurs-Eingabe'!L375))</f>
        <v/>
      </c>
      <c r="K369" s="4" t="str">
        <f>IF(AND(K368="",'Kurs-Eingabe'!M375=""),"",IF('Kurs-Eingabe'!M375="",K368,'Kurs-Eingabe'!M375))</f>
        <v/>
      </c>
      <c r="L369" s="3"/>
    </row>
    <row r="370" spans="1:12" x14ac:dyDescent="0.2">
      <c r="B370" s="2">
        <f>IF(AND(B369="",'Kurs-Eingabe'!D376=""),"",IF('Kurs-Eingabe'!D376="",B369,'Kurs-Eingabe'!D376))</f>
        <v>185.98</v>
      </c>
      <c r="C370" s="2">
        <f>IF(AND(C369="",'Kurs-Eingabe'!E376=""),"",IF('Kurs-Eingabe'!E376="",C369,'Kurs-Eingabe'!E376))</f>
        <v>70.38</v>
      </c>
      <c r="D370" s="2" t="str">
        <f>IF(AND(D369="",'Kurs-Eingabe'!F376=""),"",IF('Kurs-Eingabe'!F376="",D369,'Kurs-Eingabe'!F376))</f>
        <v/>
      </c>
      <c r="E370" s="2" t="str">
        <f>IF(AND(E369="",'Kurs-Eingabe'!G376=""),"",IF('Kurs-Eingabe'!G376="",E369,'Kurs-Eingabe'!G376))</f>
        <v/>
      </c>
      <c r="F370" s="2" t="str">
        <f>IF(AND(F369="",'Kurs-Eingabe'!H376=""),"",IF('Kurs-Eingabe'!H376="",F369,'Kurs-Eingabe'!H376))</f>
        <v/>
      </c>
      <c r="G370" s="2" t="str">
        <f>IF(AND(G369="",'Kurs-Eingabe'!I376=""),"",IF('Kurs-Eingabe'!I376="",G369,'Kurs-Eingabe'!I376))</f>
        <v/>
      </c>
      <c r="H370" s="2" t="str">
        <f>IF(AND(H369="",'Kurs-Eingabe'!J376=""),"",IF('Kurs-Eingabe'!J376="",H369,'Kurs-Eingabe'!J376))</f>
        <v/>
      </c>
      <c r="I370" s="2" t="str">
        <f>IF(AND(I369="",'Kurs-Eingabe'!K376=""),"",IF('Kurs-Eingabe'!K376="",I369,'Kurs-Eingabe'!K376))</f>
        <v/>
      </c>
      <c r="J370" s="2" t="str">
        <f>IF(AND(J369="",'Kurs-Eingabe'!L376=""),"",IF('Kurs-Eingabe'!L376="",J369,'Kurs-Eingabe'!L376))</f>
        <v/>
      </c>
      <c r="K370" s="2" t="str">
        <f>IF(AND(K369="",'Kurs-Eingabe'!M376=""),"",IF('Kurs-Eingabe'!M376="",K369,'Kurs-Eingabe'!M376))</f>
        <v/>
      </c>
    </row>
  </sheetData>
  <sheetProtection password="BA0A" sheet="1" objects="1" scenarios="1"/>
  <pageMargins left="4.1338582677165361" right="2.1653543307086616" top="4.7244094488188981" bottom="4.9212598425196852" header="0.51181102362204722" footer="0.51181102362204722"/>
  <pageSetup paperSize="9" scale="400" orientation="portrait" horizontalDpi="300" verticalDpi="300" r:id="rId1"/>
  <headerFooter alignWithMargins="0">
    <oddHeader>&amp;L© 2004 Auvista Software Verlag GmbH, München&amp;R&amp;F   &amp;A</oddHeader>
    <oddFooter>&amp;LVariante aus Aktiendepot für das Programm Microsoft Excel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"/>
  <sheetViews>
    <sheetView workbookViewId="0"/>
  </sheetViews>
  <sheetFormatPr baseColWidth="10" defaultRowHeight="14.25" x14ac:dyDescent="0.2"/>
  <sheetData>
    <row r="2" spans="1:1" x14ac:dyDescent="0.2">
      <c r="A2" t="s">
        <v>239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9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11</vt:i4>
      </vt:variant>
    </vt:vector>
  </HeadingPairs>
  <TitlesOfParts>
    <vt:vector size="21" baseType="lpstr">
      <vt:lpstr>Info</vt:lpstr>
      <vt:lpstr>Beschreibung</vt:lpstr>
      <vt:lpstr>A</vt:lpstr>
      <vt:lpstr>Kurs-Eingabe</vt:lpstr>
      <vt:lpstr>Analyse u Kalkulation</vt:lpstr>
      <vt:lpstr>Ein Blick</vt:lpstr>
      <vt:lpstr>umgerechnet</vt:lpstr>
      <vt:lpstr>Tageskurssortiermatrix</vt:lpstr>
      <vt:lpstr>N</vt:lpstr>
      <vt:lpstr>Diagramm</vt:lpstr>
      <vt:lpstr>A!Druckbereich</vt:lpstr>
      <vt:lpstr>'Analyse u Kalkulation'!Druckbereich</vt:lpstr>
      <vt:lpstr>Beschreibung!Druckbereich</vt:lpstr>
      <vt:lpstr>'Ein Blick'!Druckbereich</vt:lpstr>
      <vt:lpstr>Info!Druckbereich</vt:lpstr>
      <vt:lpstr>'Kurs-Eingabe'!Druckbereich</vt:lpstr>
      <vt:lpstr>umgerechnet!Druckbereich</vt:lpstr>
      <vt:lpstr>A!Drucktitel</vt:lpstr>
      <vt:lpstr>'Analyse u Kalkulation'!Drucktitel</vt:lpstr>
      <vt:lpstr>Beschreibung!Drucktitel</vt:lpstr>
      <vt:lpstr>'Kurs-Eingabe'!Drucktitel</vt:lpstr>
    </vt:vector>
  </TitlesOfParts>
  <Company>Auvista Software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Aktien-Depot für bis zu 25 unterschiedliche Aktien</dc:title>
  <dc:creator>Thomas Pfeiffer</dc:creator>
  <dc:description>Gekürzte Gratis-Datei zum Testen</dc:description>
  <cp:lastModifiedBy>Thomas Pfeiffer</cp:lastModifiedBy>
  <cp:lastPrinted>2025-04-16T12:59:36Z</cp:lastPrinted>
  <dcterms:created xsi:type="dcterms:W3CDTF">2014-09-21T12:39:49Z</dcterms:created>
  <dcterms:modified xsi:type="dcterms:W3CDTF">2025-04-16T13:12:26Z</dcterms:modified>
</cp:coreProperties>
</file>